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65" windowWidth="28395" windowHeight="13005" activeTab="0"/>
  </bookViews>
  <sheets>
    <sheet name="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<sst xmlns="http://schemas.openxmlformats.org/spreadsheetml/2006/main" count="52" uniqueCount="25">
  <si>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>B</t>
  </si>
  <si>
    <t>A</t>
  </si>
  <si>
    <t>C</t>
  </si>
  <si>
    <t>D</t>
  </si>
  <si>
    <t>E</t>
  </si>
  <si>
    <t>Paper 3: Listening</t>
  </si>
  <si>
    <t>Paper 2: Composing</t>
  </si>
  <si>
    <t>Paper 1: Performing</t>
  </si>
  <si>
    <t>A*</t>
  </si>
  <si>
    <t xml:space="preserve">GCSE MUSIC </t>
  </si>
  <si>
    <t>Tot</t>
  </si>
  <si>
    <t>KS2 score</t>
  </si>
  <si>
    <t>Pupil no.</t>
  </si>
  <si>
    <t>KS2</t>
  </si>
  <si>
    <t>nat ave score</t>
  </si>
  <si>
    <t>"nat pred-icted</t>
  </si>
  <si>
    <t>slope</t>
  </si>
  <si>
    <t>intercept</t>
  </si>
  <si>
    <t>from national TM</t>
  </si>
  <si>
    <t xml:space="preserve">p.2 Composing </t>
  </si>
  <si>
    <t>p.1  Performing</t>
  </si>
  <si>
    <t>p.3 Listening</t>
  </si>
  <si>
    <t>Total</t>
  </si>
  <si>
    <t>Correlations (r-squared)</t>
  </si>
  <si>
    <t>grade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</si>
</sst>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"/>
    <numFmt numFmtId="174" formatCode="0.0%"/>
    <numFmt numFmtId="175" formatCode="0.0000"/>
    <numFmt numFmtId="176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p.2 Comp v p.1 Perf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1925"/>
          <c:w val="0.91275"/>
          <c:h val="0.80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data!$C$4:$C$30</c:f>
              <c:numCache/>
            </c:numRef>
          </c:xVal>
          <c:yVal>
            <c:numRef>
              <c:f>data!$D$4:$D$30</c:f>
              <c:numCache/>
            </c:numRef>
          </c:yVal>
          <c:smooth val="0"/>
        </c:ser>
        <c:axId val="53056609"/>
        <c:axId val="7747434"/>
      </c:scatterChart>
      <c:valAx>
        <c:axId val="5305660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p.1 Performing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7434"/>
        <c:crosses val="autoZero"/>
        <c:crossBetween val="midCat"/>
        <c:dispUnits/>
        <c:majorUnit val="10"/>
      </c:valAx>
      <c:valAx>
        <c:axId val="774743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p.2 Composing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66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p.2 Comp v Total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1925"/>
          <c:w val="0.91975"/>
          <c:h val="0.80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data!$F$4:$F$30</c:f>
              <c:numCache/>
            </c:numRef>
          </c:xVal>
          <c:yVal>
            <c:numRef>
              <c:f>data!$D$4:$D$30</c:f>
              <c:numCache/>
            </c:numRef>
          </c:yVal>
          <c:smooth val="0"/>
        </c:ser>
        <c:axId val="18375179"/>
        <c:axId val="31158884"/>
      </c:scatterChart>
      <c:valAx>
        <c:axId val="1837517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8884"/>
        <c:crosses val="autoZero"/>
        <c:crossBetween val="midCat"/>
        <c:dispUnits/>
        <c:majorUnit val="30"/>
      </c:valAx>
      <c:valAx>
        <c:axId val="3115888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p.1 Performing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51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p.3 Listen v Total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175"/>
          <c:w val="0.9197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data!$F$4:$F$30</c:f>
              <c:numCache/>
            </c:numRef>
          </c:xVal>
          <c:yVal>
            <c:numRef>
              <c:f>data!$E$4:$E$30</c:f>
              <c:numCache/>
            </c:numRef>
          </c:yVal>
          <c:smooth val="0"/>
        </c:ser>
        <c:axId val="11994501"/>
        <c:axId val="40841646"/>
      </c:scatterChart>
      <c:valAx>
        <c:axId val="11994501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crossBetween val="midCat"/>
        <c:dispUnits/>
        <c:majorUnit val="30"/>
      </c:valAx>
      <c:valAx>
        <c:axId val="4084164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p.1 Performing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v KS2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9325"/>
          <c:w val="0.917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pupils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data!$B$4:$B$30</c:f>
              <c:numCache/>
            </c:numRef>
          </c:xVal>
          <c:yVal>
            <c:numRef>
              <c:f>data!$F$4:$F$30</c:f>
              <c:numCache/>
            </c:numRef>
          </c:yVal>
          <c:smooth val="0"/>
        </c:ser>
        <c:ser>
          <c:idx val="1"/>
          <c:order val="1"/>
          <c:tx>
            <c:v>nat ave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data!$B$39:$B$43</c:f>
              <c:numCache/>
            </c:numRef>
          </c:xVal>
          <c:yVal>
            <c:numRef>
              <c:f>data!$C$39:$C$43</c:f>
              <c:numCache/>
            </c:numRef>
          </c:yVal>
          <c:smooth val="0"/>
        </c:ser>
        <c:axId val="2618043"/>
        <c:axId val="23562388"/>
      </c:scatterChart>
      <c:valAx>
        <c:axId val="2618043"/>
        <c:scaling>
          <c:orientation val="minMax"/>
          <c:max val="34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KS2 score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2388"/>
        <c:crosses val="autoZero"/>
        <c:crossBetween val="midCat"/>
        <c:dispUnits/>
      </c:val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Total / 300</a:t>
                </a:r>
              </a:p>
            </c:rich>
          </c:tx>
          <c:layout>
            <c:manualLayout>
              <c:xMode val="factor"/>
              <c:yMode val="factor"/>
              <c:x val="-0.006"/>
              <c:y val="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488"/>
          <c:w val="0.149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P.1 Performing  v KS2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96"/>
          <c:w val="0.917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data!$B$4:$B$30</c:f>
              <c:numCache/>
            </c:numRef>
          </c:xVal>
          <c:yVal>
            <c:numRef>
              <c:f>data!$C$4:$C$30</c:f>
              <c:numCache/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  <c:max val="34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KS2 score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 val="autoZero"/>
        <c:crossBetween val="midCat"/>
        <c:dispUnits/>
      </c:val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P.1 Performing mark / 90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49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P.2 Composing  v KS2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96"/>
          <c:w val="0.917"/>
          <c:h val="0.8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data!$B$4:$B$30</c:f>
              <c:numCache/>
            </c:numRef>
          </c:xVal>
          <c:yVal>
            <c:numRef>
              <c:f>data!$D$4:$D$30</c:f>
              <c:numCache/>
            </c:numRef>
          </c:yVal>
          <c:smooth val="0"/>
        </c:ser>
        <c:axId val="64220623"/>
        <c:axId val="41114696"/>
      </c:scatterChart>
      <c:valAx>
        <c:axId val="64220623"/>
        <c:scaling>
          <c:orientation val="minMax"/>
          <c:max val="34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KS2 score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4696"/>
        <c:crosses val="autoZero"/>
        <c:crossBetween val="midCat"/>
        <c:dispUnits/>
      </c:val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P.1 Performing mark / 90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0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P.3 Listening  v KS2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9325"/>
          <c:w val="0.917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data!$B$4:$B$30</c:f>
              <c:numCache/>
            </c:numRef>
          </c:xVal>
          <c:yVal>
            <c:numRef>
              <c:f>data!$E$4:$E$30</c:f>
              <c:numCache/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  <c:max val="34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KS2 score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6050"/>
        <c:crosses val="autoZero"/>
        <c:crossBetween val="midCat"/>
        <c:dispUnits/>
      </c:val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P.1 Performing mark / 90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9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275"/>
          <c:y val="0.0155"/>
          <c:w val="0.6265"/>
          <c:h val="0.8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data!$B$4:$B$30</c:f>
              <c:numCache/>
            </c:numRef>
          </c:xVal>
          <c:yVal>
            <c:numRef>
              <c:f>data!$F$4:$F$30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  <c:max val="34"/>
          <c:min val="2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6860"/>
        <c:crosses val="autoZero"/>
        <c:crossBetween val="midCat"/>
        <c:dispUnits/>
      </c:valAx>
      <c:valAx>
        <c:axId val="42996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p.3 Listen v p.2 Comp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05"/>
          <c:w val="0.91275"/>
          <c:h val="0.7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data!$D$4:$D$30</c:f>
              <c:numCache/>
            </c:numRef>
          </c:xVal>
          <c:yVal>
            <c:numRef>
              <c:f>data!$E$4:$E$30</c:f>
              <c:numCache/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p.2 Composing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3606"/>
        <c:crosses val="autoZero"/>
        <c:crossBetween val="midCat"/>
        <c:dispUnits/>
        <c:majorUnit val="10"/>
      </c:valAx>
      <c:valAx>
        <c:axId val="6019360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p.3Listening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74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p.1 Perf v p.3 Listen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1725"/>
          <c:w val="0.92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data!$E$4:$E$30</c:f>
              <c:numCache/>
            </c:numRef>
          </c:xVal>
          <c:yVal>
            <c:numRef>
              <c:f>data!$C$4:$C$30</c:f>
              <c:numCache/>
            </c:numRef>
          </c:yVal>
          <c:smooth val="0"/>
        </c:ser>
        <c:axId val="4871543"/>
        <c:axId val="43843888"/>
      </c:scatterChart>
      <c:valAx>
        <c:axId val="487154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p.3 Listening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 val="autoZero"/>
        <c:crossBetween val="midCat"/>
        <c:dispUnits/>
        <c:majorUnit val="10"/>
      </c:valAx>
      <c:valAx>
        <c:axId val="4384388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p.1 Performing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p.1 Perf v Total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1725"/>
          <c:w val="0.92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data!$F$4:$F$30</c:f>
              <c:numCache/>
            </c:numRef>
          </c:xVal>
          <c:yVal>
            <c:numRef>
              <c:f>data!$C$4:$C$30</c:f>
              <c:numCache/>
            </c:numRef>
          </c:yVal>
          <c:smooth val="0"/>
        </c:ser>
        <c:axId val="59050673"/>
        <c:axId val="61694010"/>
      </c:scatterChart>
      <c:valAx>
        <c:axId val="59050673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94010"/>
        <c:crosses val="autoZero"/>
        <c:crossBetween val="midCat"/>
        <c:dispUnits/>
        <c:majorUnit val="30"/>
      </c:valAx>
      <c:valAx>
        <c:axId val="6169401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p.1 Performing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506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352425</xdr:colOff>
      <xdr:row>27</xdr:row>
      <xdr:rowOff>0</xdr:rowOff>
    </xdr:from>
    <xdr:to>
      <xdr:col>29</xdr:col>
      <xdr:colOff>447675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2801600" y="6515100"/>
        <a:ext cx="4695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</xdr:row>
      <xdr:rowOff>38100</xdr:rowOff>
    </xdr:from>
    <xdr:to>
      <xdr:col>19</xdr:col>
      <xdr:colOff>295275</xdr:colOff>
      <xdr:row>17</xdr:row>
      <xdr:rowOff>76200</xdr:rowOff>
    </xdr:to>
    <xdr:graphicFrame>
      <xdr:nvGraphicFramePr>
        <xdr:cNvPr id="2" name="Chart 1"/>
        <xdr:cNvGraphicFramePr/>
      </xdr:nvGraphicFramePr>
      <xdr:xfrm>
        <a:off x="5162550" y="314325"/>
        <a:ext cx="57531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17</xdr:row>
      <xdr:rowOff>180975</xdr:rowOff>
    </xdr:from>
    <xdr:to>
      <xdr:col>19</xdr:col>
      <xdr:colOff>304800</xdr:colOff>
      <xdr:row>38</xdr:row>
      <xdr:rowOff>76200</xdr:rowOff>
    </xdr:to>
    <xdr:graphicFrame>
      <xdr:nvGraphicFramePr>
        <xdr:cNvPr id="3" name="Chart 1"/>
        <xdr:cNvGraphicFramePr/>
      </xdr:nvGraphicFramePr>
      <xdr:xfrm>
        <a:off x="5172075" y="4505325"/>
        <a:ext cx="57531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76200</xdr:colOff>
      <xdr:row>39</xdr:row>
      <xdr:rowOff>0</xdr:rowOff>
    </xdr:from>
    <xdr:to>
      <xdr:col>19</xdr:col>
      <xdr:colOff>342900</xdr:colOff>
      <xdr:row>63</xdr:row>
      <xdr:rowOff>76200</xdr:rowOff>
    </xdr:to>
    <xdr:graphicFrame>
      <xdr:nvGraphicFramePr>
        <xdr:cNvPr id="4" name="Chart 1"/>
        <xdr:cNvGraphicFramePr/>
      </xdr:nvGraphicFramePr>
      <xdr:xfrm>
        <a:off x="5210175" y="8648700"/>
        <a:ext cx="57531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114300</xdr:colOff>
      <xdr:row>63</xdr:row>
      <xdr:rowOff>152400</xdr:rowOff>
    </xdr:from>
    <xdr:to>
      <xdr:col>19</xdr:col>
      <xdr:colOff>381000</xdr:colOff>
      <xdr:row>88</xdr:row>
      <xdr:rowOff>66675</xdr:rowOff>
    </xdr:to>
    <xdr:graphicFrame>
      <xdr:nvGraphicFramePr>
        <xdr:cNvPr id="5" name="Chart 1"/>
        <xdr:cNvGraphicFramePr/>
      </xdr:nvGraphicFramePr>
      <xdr:xfrm>
        <a:off x="5248275" y="12687300"/>
        <a:ext cx="575310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419100</xdr:colOff>
      <xdr:row>2</xdr:row>
      <xdr:rowOff>9525</xdr:rowOff>
    </xdr:from>
    <xdr:to>
      <xdr:col>21</xdr:col>
      <xdr:colOff>447675</xdr:colOff>
      <xdr:row>43</xdr:row>
      <xdr:rowOff>104775</xdr:rowOff>
    </xdr:to>
    <xdr:graphicFrame>
      <xdr:nvGraphicFramePr>
        <xdr:cNvPr id="6" name="Chart 1"/>
        <xdr:cNvGraphicFramePr/>
      </xdr:nvGraphicFramePr>
      <xdr:xfrm>
        <a:off x="11039475" y="1038225"/>
        <a:ext cx="1247775" cy="8362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333375</xdr:colOff>
      <xdr:row>0</xdr:row>
      <xdr:rowOff>228600</xdr:rowOff>
    </xdr:from>
    <xdr:to>
      <xdr:col>22</xdr:col>
      <xdr:colOff>47625</xdr:colOff>
      <xdr:row>1</xdr:row>
      <xdr:rowOff>714375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0953750" y="228600"/>
          <a:ext cx="15430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squashed x-axis to show distribution of marks, incl clustering</a:t>
          </a:r>
        </a:p>
      </xdr:txBody>
    </xdr:sp>
    <xdr:clientData/>
  </xdr:twoCellAnchor>
  <xdr:twoCellAnchor>
    <xdr:from>
      <xdr:col>22</xdr:col>
      <xdr:colOff>381000</xdr:colOff>
      <xdr:row>50</xdr:row>
      <xdr:rowOff>76200</xdr:rowOff>
    </xdr:from>
    <xdr:to>
      <xdr:col>29</xdr:col>
      <xdr:colOff>476250</xdr:colOff>
      <xdr:row>74</xdr:row>
      <xdr:rowOff>85725</xdr:rowOff>
    </xdr:to>
    <xdr:graphicFrame>
      <xdr:nvGraphicFramePr>
        <xdr:cNvPr id="8" name="Chart 1"/>
        <xdr:cNvGraphicFramePr/>
      </xdr:nvGraphicFramePr>
      <xdr:xfrm>
        <a:off x="12830175" y="10506075"/>
        <a:ext cx="46958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352425</xdr:colOff>
      <xdr:row>8</xdr:row>
      <xdr:rowOff>47625</xdr:rowOff>
    </xdr:from>
    <xdr:to>
      <xdr:col>29</xdr:col>
      <xdr:colOff>447675</xdr:colOff>
      <xdr:row>26</xdr:row>
      <xdr:rowOff>104775</xdr:rowOff>
    </xdr:to>
    <xdr:graphicFrame>
      <xdr:nvGraphicFramePr>
        <xdr:cNvPr id="9" name="Chart 1"/>
        <xdr:cNvGraphicFramePr/>
      </xdr:nvGraphicFramePr>
      <xdr:xfrm>
        <a:off x="12801600" y="2400300"/>
        <a:ext cx="4695825" cy="400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581025</xdr:colOff>
      <xdr:row>8</xdr:row>
      <xdr:rowOff>47625</xdr:rowOff>
    </xdr:from>
    <xdr:to>
      <xdr:col>37</xdr:col>
      <xdr:colOff>400050</xdr:colOff>
      <xdr:row>26</xdr:row>
      <xdr:rowOff>104775</xdr:rowOff>
    </xdr:to>
    <xdr:graphicFrame>
      <xdr:nvGraphicFramePr>
        <xdr:cNvPr id="10" name="Chart 1"/>
        <xdr:cNvGraphicFramePr/>
      </xdr:nvGraphicFramePr>
      <xdr:xfrm>
        <a:off x="17630775" y="2400300"/>
        <a:ext cx="4695825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27</xdr:row>
      <xdr:rowOff>0</xdr:rowOff>
    </xdr:from>
    <xdr:to>
      <xdr:col>37</xdr:col>
      <xdr:colOff>419100</xdr:colOff>
      <xdr:row>49</xdr:row>
      <xdr:rowOff>142875</xdr:rowOff>
    </xdr:to>
    <xdr:graphicFrame>
      <xdr:nvGraphicFramePr>
        <xdr:cNvPr id="11" name="Chart 1"/>
        <xdr:cNvGraphicFramePr/>
      </xdr:nvGraphicFramePr>
      <xdr:xfrm>
        <a:off x="17659350" y="6515100"/>
        <a:ext cx="46863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51</xdr:row>
      <xdr:rowOff>0</xdr:rowOff>
    </xdr:from>
    <xdr:to>
      <xdr:col>37</xdr:col>
      <xdr:colOff>419100</xdr:colOff>
      <xdr:row>74</xdr:row>
      <xdr:rowOff>142875</xdr:rowOff>
    </xdr:to>
    <xdr:graphicFrame>
      <xdr:nvGraphicFramePr>
        <xdr:cNvPr id="12" name="Chart 1"/>
        <xdr:cNvGraphicFramePr/>
      </xdr:nvGraphicFramePr>
      <xdr:xfrm>
        <a:off x="17659350" y="10591800"/>
        <a:ext cx="4686300" cy="3867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7.57421875" style="26" customWidth="1"/>
    <col min="2" max="2" width="9.140625" style="2" customWidth="1"/>
    <col min="3" max="5" width="8.140625" style="2" customWidth="1"/>
    <col min="6" max="6" width="6.28125" style="2" customWidth="1"/>
    <col min="7" max="7" width="4.00390625" style="2" customWidth="1"/>
    <col min="8" max="8" width="7.28125" style="2" customWidth="1"/>
    <col min="9" max="23" width="9.140625" style="2" customWidth="1"/>
    <col min="24" max="24" width="14.140625" style="2" customWidth="1"/>
    <col min="25" max="16384" width="9.140625" style="2" customWidth="1"/>
  </cols>
  <sheetData>
    <row r="1" spans="1:24" ht="21.75">
      <c r="A1" s="27" t="s">
        <v>9</v>
      </c>
      <c r="X1" s="36" t="s">
        <v>23</v>
      </c>
    </row>
    <row r="2" spans="1:29" s="33" customFormat="1" ht="59.25" customHeight="1">
      <c r="A2" s="34" t="s">
        <v>12</v>
      </c>
      <c r="B2" s="34" t="s">
        <v>11</v>
      </c>
      <c r="C2" s="29" t="s">
        <v>7</v>
      </c>
      <c r="D2" s="29" t="s">
        <v>6</v>
      </c>
      <c r="E2" s="29" t="s">
        <v>5</v>
      </c>
      <c r="F2" s="30" t="s">
        <v>10</v>
      </c>
      <c r="G2" s="31"/>
      <c r="H2" s="32" t="s">
        <v>24</v>
      </c>
      <c r="I2" s="28" t="s">
        <v>15</v>
      </c>
      <c r="Y2" s="28" t="s">
        <v>20</v>
      </c>
      <c r="Z2" s="28" t="s">
        <v>19</v>
      </c>
      <c r="AA2" s="28" t="s">
        <v>21</v>
      </c>
      <c r="AB2" s="28" t="s">
        <v>22</v>
      </c>
      <c r="AC2" s="28" t="s">
        <v>11</v>
      </c>
    </row>
    <row r="3" spans="3:29" ht="18" customHeight="1">
      <c r="C3" s="19">
        <v>90</v>
      </c>
      <c r="D3" s="19">
        <v>90</v>
      </c>
      <c r="E3" s="19">
        <v>120</v>
      </c>
      <c r="F3" s="8">
        <v>300</v>
      </c>
      <c r="G3" s="13"/>
      <c r="H3" s="14"/>
      <c r="X3" s="3" t="s">
        <v>20</v>
      </c>
      <c r="Y3" s="38">
        <f>RSQ($C$4:$C$30,C$4:C$30)</f>
        <v>1</v>
      </c>
      <c r="Z3" s="38">
        <f>RSQ($C$4:$C$30,D$4:D$30)</f>
        <v>0.5623533381832896</v>
      </c>
      <c r="AA3" s="38">
        <f>RSQ($C$4:$C$30,E$4:E$30)</f>
        <v>0.1072057280779024</v>
      </c>
      <c r="AB3" s="38">
        <f>RSQ($C$4:$C$30,F$4:F$30)</f>
        <v>0.6998108752152445</v>
      </c>
      <c r="AC3" s="38">
        <f>RSQ($C$4:$C$30,B$4:B$30)</f>
        <v>0.0402415996837354</v>
      </c>
    </row>
    <row r="4" spans="1:29" s="3" customFormat="1" ht="17.25" customHeight="1">
      <c r="A4" s="26">
        <v>1</v>
      </c>
      <c r="B4" s="26">
        <v>31.5</v>
      </c>
      <c r="C4" s="16">
        <v>87</v>
      </c>
      <c r="D4" s="16">
        <v>90</v>
      </c>
      <c r="E4" s="16">
        <v>105</v>
      </c>
      <c r="F4" s="7">
        <f aca="true" t="shared" si="0" ref="F4:F30">C4+D4+E4</f>
        <v>282</v>
      </c>
      <c r="G4" s="15"/>
      <c r="H4" s="20" t="s">
        <v>8</v>
      </c>
      <c r="I4" s="3">
        <f aca="true" t="shared" si="1" ref="I4:I30">$C$46+B4*$C$45</f>
        <v>225.6148695214837</v>
      </c>
      <c r="X4" s="3" t="s">
        <v>19</v>
      </c>
      <c r="Y4" s="38">
        <f>RSQ($D$4:$D$30,C$4:C$30)</f>
        <v>0.5623533381832896</v>
      </c>
      <c r="Z4" s="38">
        <f>RSQ($D$4:$D$30,D$4:D$30)</f>
        <v>0.9999999999999998</v>
      </c>
      <c r="AA4" s="38">
        <f>RSQ($D$4:$D$30,E$4:E$30)</f>
        <v>0.08649754720479462</v>
      </c>
      <c r="AB4" s="38">
        <f>RSQ($D$4:$D$30,F$4:F$30)</f>
        <v>0.6959728807763729</v>
      </c>
      <c r="AC4" s="38">
        <f>RSQ($D$4:$D$30,B$4:B$30)</f>
        <v>2.750178414688647E-06</v>
      </c>
    </row>
    <row r="5" spans="1:29" s="3" customFormat="1" ht="17.25" customHeight="1">
      <c r="A5" s="26">
        <v>2</v>
      </c>
      <c r="B5" s="26">
        <v>31.8</v>
      </c>
      <c r="C5" s="17">
        <v>90</v>
      </c>
      <c r="D5" s="17">
        <v>90</v>
      </c>
      <c r="E5" s="17">
        <v>101</v>
      </c>
      <c r="F5" s="5">
        <f t="shared" si="0"/>
        <v>281</v>
      </c>
      <c r="G5" s="9"/>
      <c r="H5" s="21" t="s">
        <v>8</v>
      </c>
      <c r="I5" s="3">
        <f t="shared" si="1"/>
        <v>228.3801248727883</v>
      </c>
      <c r="X5" s="3" t="s">
        <v>21</v>
      </c>
      <c r="Y5" s="38">
        <f>RSQ($E$4:$E$30,C$4:C$30)</f>
        <v>0.1072057280779024</v>
      </c>
      <c r="Z5" s="38">
        <f>RSQ($E$4:$E$30,D$4:D$30)</f>
        <v>0.08649754720479462</v>
      </c>
      <c r="AA5" s="38">
        <f>RSQ($E$4:$E$30,E$4:E$30)</f>
        <v>1</v>
      </c>
      <c r="AB5" s="38">
        <f>RSQ($E$4:$E$30,F$4:F$30)</f>
        <v>0.5193032645214842</v>
      </c>
      <c r="AC5" s="38">
        <f>RSQ($E$4:$E$30,B$4:B$30)</f>
        <v>0.16712338242953156</v>
      </c>
    </row>
    <row r="6" spans="1:29" s="3" customFormat="1" ht="17.25" customHeight="1">
      <c r="A6" s="26">
        <v>3</v>
      </c>
      <c r="B6" s="26">
        <v>33.33</v>
      </c>
      <c r="C6" s="17">
        <v>90</v>
      </c>
      <c r="D6" s="17">
        <v>86</v>
      </c>
      <c r="E6" s="17">
        <v>101</v>
      </c>
      <c r="F6" s="5">
        <f t="shared" si="0"/>
        <v>277</v>
      </c>
      <c r="G6" s="9"/>
      <c r="H6" s="21" t="s">
        <v>8</v>
      </c>
      <c r="I6" s="3">
        <f t="shared" si="1"/>
        <v>242.48292716444175</v>
      </c>
      <c r="X6" s="3" t="s">
        <v>22</v>
      </c>
      <c r="Y6" s="38">
        <f>RSQ($F$4:$F$30,C$4:C$30)</f>
        <v>0.6998108752152445</v>
      </c>
      <c r="Z6" s="38">
        <f>RSQ($F$4:$F$30,D$4:D$30)</f>
        <v>0.6959728807763729</v>
      </c>
      <c r="AA6" s="38">
        <f>RSQ($F$4:$F$30,E$4:E$30)</f>
        <v>0.5193032645214842</v>
      </c>
      <c r="AB6" s="38">
        <f>RSQ($F$4:$F$30,F$4:F$30)</f>
        <v>1</v>
      </c>
      <c r="AC6" s="38">
        <f>RSQ($F$4:$F$30,B$4:B$30)</f>
        <v>0.07247307284255522</v>
      </c>
    </row>
    <row r="7" spans="1:29" s="3" customFormat="1" ht="17.25" customHeight="1">
      <c r="A7" s="26">
        <v>4</v>
      </c>
      <c r="B7" s="26">
        <v>32.97</v>
      </c>
      <c r="C7" s="17">
        <v>90</v>
      </c>
      <c r="D7" s="17">
        <v>79</v>
      </c>
      <c r="E7" s="17">
        <v>98</v>
      </c>
      <c r="F7" s="5">
        <f t="shared" si="0"/>
        <v>267</v>
      </c>
      <c r="G7" s="9"/>
      <c r="H7" s="21" t="s">
        <v>1</v>
      </c>
      <c r="I7" s="3">
        <f t="shared" si="1"/>
        <v>239.16462074287622</v>
      </c>
      <c r="X7" s="3" t="s">
        <v>11</v>
      </c>
      <c r="Y7" s="38">
        <f>RSQ($B$4:$B$30,C$4:C$30)</f>
        <v>0.0402415996837354</v>
      </c>
      <c r="Z7" s="38">
        <f>RSQ($B$4:$B$30,D$4:D$30)</f>
        <v>2.750178414688647E-06</v>
      </c>
      <c r="AA7" s="38">
        <f>RSQ($B$4:$B$30,E$4:E$30)</f>
        <v>0.16712338242953156</v>
      </c>
      <c r="AB7" s="38">
        <f>RSQ($B$4:$B$30,F$4:F$30)</f>
        <v>0.07247307284255522</v>
      </c>
      <c r="AC7" s="38">
        <f>RSQ($B$4:$B$30,B$4:B$30)</f>
        <v>0.9999999999999998</v>
      </c>
    </row>
    <row r="8" spans="1:9" s="3" customFormat="1" ht="17.25" customHeight="1">
      <c r="A8" s="26">
        <v>5</v>
      </c>
      <c r="B8" s="26">
        <v>24.27</v>
      </c>
      <c r="C8" s="17">
        <v>90</v>
      </c>
      <c r="D8" s="17">
        <v>81</v>
      </c>
      <c r="E8" s="17">
        <v>85</v>
      </c>
      <c r="F8" s="5">
        <f t="shared" si="0"/>
        <v>256</v>
      </c>
      <c r="G8" s="9"/>
      <c r="H8" s="21" t="s">
        <v>1</v>
      </c>
      <c r="I8" s="3">
        <f t="shared" si="1"/>
        <v>158.97221555504288</v>
      </c>
    </row>
    <row r="9" spans="1:9" s="3" customFormat="1" ht="17.25" customHeight="1">
      <c r="A9" s="26">
        <v>6</v>
      </c>
      <c r="B9" s="26">
        <v>26.73</v>
      </c>
      <c r="C9" s="17">
        <v>87</v>
      </c>
      <c r="D9" s="17">
        <v>83</v>
      </c>
      <c r="E9" s="17">
        <v>73</v>
      </c>
      <c r="F9" s="5">
        <f t="shared" si="0"/>
        <v>243</v>
      </c>
      <c r="G9" s="9"/>
      <c r="H9" s="21" t="s">
        <v>1</v>
      </c>
      <c r="I9" s="3">
        <f t="shared" si="1"/>
        <v>181.6473094357406</v>
      </c>
    </row>
    <row r="10" spans="1:9" s="3" customFormat="1" ht="17.25" customHeight="1">
      <c r="A10" s="26">
        <v>7</v>
      </c>
      <c r="B10" s="26">
        <v>31.83</v>
      </c>
      <c r="C10" s="17">
        <v>87</v>
      </c>
      <c r="D10" s="17">
        <v>72</v>
      </c>
      <c r="E10" s="17">
        <v>83</v>
      </c>
      <c r="F10" s="5">
        <f t="shared" si="0"/>
        <v>242</v>
      </c>
      <c r="G10" s="9"/>
      <c r="H10" s="21" t="s">
        <v>1</v>
      </c>
      <c r="I10" s="3">
        <f t="shared" si="1"/>
        <v>228.65665040791876</v>
      </c>
    </row>
    <row r="11" spans="1:9" s="3" customFormat="1" ht="17.25" customHeight="1">
      <c r="A11" s="26">
        <v>8</v>
      </c>
      <c r="B11" s="26">
        <v>33.33</v>
      </c>
      <c r="C11" s="17">
        <v>90</v>
      </c>
      <c r="D11" s="17">
        <v>65</v>
      </c>
      <c r="E11" s="17">
        <v>85</v>
      </c>
      <c r="F11" s="5">
        <f t="shared" si="0"/>
        <v>240</v>
      </c>
      <c r="G11" s="9"/>
      <c r="H11" s="21" t="s">
        <v>1</v>
      </c>
      <c r="I11" s="3">
        <f t="shared" si="1"/>
        <v>242.48292716444175</v>
      </c>
    </row>
    <row r="12" spans="1:9" s="3" customFormat="1" ht="17.25" customHeight="1">
      <c r="A12" s="26">
        <v>9</v>
      </c>
      <c r="B12" s="26">
        <v>32.43</v>
      </c>
      <c r="C12" s="17">
        <v>75</v>
      </c>
      <c r="D12" s="17">
        <v>64</v>
      </c>
      <c r="E12" s="17">
        <v>98</v>
      </c>
      <c r="F12" s="5">
        <f t="shared" si="0"/>
        <v>237</v>
      </c>
      <c r="G12" s="9"/>
      <c r="H12" s="21" t="s">
        <v>0</v>
      </c>
      <c r="I12" s="3">
        <f t="shared" si="1"/>
        <v>234.18716111052797</v>
      </c>
    </row>
    <row r="13" spans="1:9" s="3" customFormat="1" ht="17.25" customHeight="1">
      <c r="A13" s="26">
        <v>10</v>
      </c>
      <c r="B13" s="26">
        <v>33.27</v>
      </c>
      <c r="C13" s="17">
        <v>84</v>
      </c>
      <c r="D13" s="17">
        <v>72</v>
      </c>
      <c r="E13" s="17">
        <v>80</v>
      </c>
      <c r="F13" s="5">
        <f t="shared" si="0"/>
        <v>236</v>
      </c>
      <c r="G13" s="9"/>
      <c r="H13" s="21" t="s">
        <v>0</v>
      </c>
      <c r="I13" s="3">
        <f t="shared" si="1"/>
        <v>241.92987609418086</v>
      </c>
    </row>
    <row r="14" spans="1:9" s="3" customFormat="1" ht="17.25" customHeight="1">
      <c r="A14" s="26">
        <v>11</v>
      </c>
      <c r="B14" s="26">
        <v>33.1</v>
      </c>
      <c r="C14" s="17">
        <v>72</v>
      </c>
      <c r="D14" s="17">
        <v>65</v>
      </c>
      <c r="E14" s="17">
        <v>95</v>
      </c>
      <c r="F14" s="5">
        <f t="shared" si="0"/>
        <v>232</v>
      </c>
      <c r="G14" s="9"/>
      <c r="H14" s="21" t="s">
        <v>0</v>
      </c>
      <c r="I14" s="3">
        <f t="shared" si="1"/>
        <v>240.36289806177487</v>
      </c>
    </row>
    <row r="15" spans="1:9" s="3" customFormat="1" ht="17.25" customHeight="1">
      <c r="A15" s="26">
        <v>12</v>
      </c>
      <c r="B15" s="26">
        <v>33.3</v>
      </c>
      <c r="C15" s="17">
        <v>70</v>
      </c>
      <c r="D15" s="17">
        <v>64</v>
      </c>
      <c r="E15" s="17">
        <v>96</v>
      </c>
      <c r="F15" s="5">
        <f t="shared" si="0"/>
        <v>230</v>
      </c>
      <c r="G15" s="9"/>
      <c r="H15" s="21" t="s">
        <v>0</v>
      </c>
      <c r="I15" s="3">
        <f t="shared" si="1"/>
        <v>242.20640162931127</v>
      </c>
    </row>
    <row r="16" spans="1:9" s="3" customFormat="1" ht="17.25" customHeight="1">
      <c r="A16" s="26">
        <v>13</v>
      </c>
      <c r="B16" s="26">
        <v>30.57</v>
      </c>
      <c r="C16" s="17">
        <v>90</v>
      </c>
      <c r="D16" s="17">
        <v>86</v>
      </c>
      <c r="E16" s="17">
        <v>54</v>
      </c>
      <c r="F16" s="5">
        <f t="shared" si="0"/>
        <v>230</v>
      </c>
      <c r="G16" s="9"/>
      <c r="H16" s="21" t="s">
        <v>0</v>
      </c>
      <c r="I16" s="3">
        <f t="shared" si="1"/>
        <v>217.04257793243946</v>
      </c>
    </row>
    <row r="17" spans="1:9" s="3" customFormat="1" ht="17.25" customHeight="1">
      <c r="A17" s="26">
        <v>14</v>
      </c>
      <c r="B17" s="26">
        <v>27.6</v>
      </c>
      <c r="C17" s="17">
        <v>68</v>
      </c>
      <c r="D17" s="17">
        <v>66</v>
      </c>
      <c r="E17" s="17">
        <v>92</v>
      </c>
      <c r="F17" s="5">
        <f t="shared" si="0"/>
        <v>226</v>
      </c>
      <c r="G17" s="9"/>
      <c r="H17" s="21" t="s">
        <v>0</v>
      </c>
      <c r="I17" s="3">
        <f t="shared" si="1"/>
        <v>189.66654995452393</v>
      </c>
    </row>
    <row r="18" spans="1:9" s="3" customFormat="1" ht="17.25" customHeight="1">
      <c r="A18" s="26">
        <v>15</v>
      </c>
      <c r="B18" s="26">
        <v>32.46</v>
      </c>
      <c r="C18" s="17">
        <v>69</v>
      </c>
      <c r="D18" s="17">
        <v>69</v>
      </c>
      <c r="E18" s="17">
        <v>86</v>
      </c>
      <c r="F18" s="5">
        <f t="shared" si="0"/>
        <v>224</v>
      </c>
      <c r="G18" s="9"/>
      <c r="H18" s="21" t="s">
        <v>0</v>
      </c>
      <c r="I18" s="3">
        <f t="shared" si="1"/>
        <v>234.46368664565844</v>
      </c>
    </row>
    <row r="19" spans="1:9" s="3" customFormat="1" ht="17.25" customHeight="1">
      <c r="A19" s="26">
        <v>16</v>
      </c>
      <c r="B19" s="26">
        <v>33.69</v>
      </c>
      <c r="C19" s="17">
        <v>81</v>
      </c>
      <c r="D19" s="17">
        <v>45</v>
      </c>
      <c r="E19" s="17">
        <v>94</v>
      </c>
      <c r="F19" s="5">
        <f t="shared" si="0"/>
        <v>220</v>
      </c>
      <c r="G19" s="9"/>
      <c r="H19" s="21" t="s">
        <v>0</v>
      </c>
      <c r="I19" s="3">
        <f t="shared" si="1"/>
        <v>245.8012335860072</v>
      </c>
    </row>
    <row r="20" spans="1:9" s="3" customFormat="1" ht="17.25" customHeight="1">
      <c r="A20" s="26">
        <v>17</v>
      </c>
      <c r="B20" s="26">
        <v>27.09</v>
      </c>
      <c r="C20" s="17">
        <v>66</v>
      </c>
      <c r="D20" s="17">
        <v>66</v>
      </c>
      <c r="E20" s="17">
        <v>82</v>
      </c>
      <c r="F20" s="5">
        <f t="shared" si="0"/>
        <v>214</v>
      </c>
      <c r="G20" s="9"/>
      <c r="H20" s="21" t="s">
        <v>0</v>
      </c>
      <c r="I20" s="3">
        <f t="shared" si="1"/>
        <v>184.9656158573061</v>
      </c>
    </row>
    <row r="21" spans="1:9" s="3" customFormat="1" ht="17.25" customHeight="1">
      <c r="A21" s="26">
        <v>18</v>
      </c>
      <c r="B21" s="26">
        <v>32.58</v>
      </c>
      <c r="C21" s="17">
        <v>68</v>
      </c>
      <c r="D21" s="17">
        <v>79</v>
      </c>
      <c r="E21" s="17">
        <v>67</v>
      </c>
      <c r="F21" s="5">
        <f t="shared" si="0"/>
        <v>214</v>
      </c>
      <c r="G21" s="9"/>
      <c r="H21" s="21" t="s">
        <v>0</v>
      </c>
      <c r="I21" s="3">
        <f t="shared" si="1"/>
        <v>235.56978878618023</v>
      </c>
    </row>
    <row r="22" spans="1:9" s="3" customFormat="1" ht="17.25" customHeight="1">
      <c r="A22" s="26">
        <v>19</v>
      </c>
      <c r="B22" s="26">
        <v>31.560000000000002</v>
      </c>
      <c r="C22" s="17">
        <v>66</v>
      </c>
      <c r="D22" s="17">
        <v>63</v>
      </c>
      <c r="E22" s="17">
        <v>83</v>
      </c>
      <c r="F22" s="5">
        <f t="shared" si="0"/>
        <v>212</v>
      </c>
      <c r="G22" s="9"/>
      <c r="H22" s="21" t="s">
        <v>0</v>
      </c>
      <c r="I22" s="3">
        <f t="shared" si="1"/>
        <v>226.1679205917446</v>
      </c>
    </row>
    <row r="23" spans="1:9" s="3" customFormat="1" ht="17.25" customHeight="1">
      <c r="A23" s="26">
        <v>20</v>
      </c>
      <c r="B23" s="26">
        <v>31.29</v>
      </c>
      <c r="C23" s="17">
        <v>69</v>
      </c>
      <c r="D23" s="17">
        <v>60</v>
      </c>
      <c r="E23" s="17">
        <v>77</v>
      </c>
      <c r="F23" s="5">
        <f t="shared" si="0"/>
        <v>206</v>
      </c>
      <c r="G23" s="9"/>
      <c r="H23" s="21" t="s">
        <v>2</v>
      </c>
      <c r="I23" s="3">
        <f t="shared" si="1"/>
        <v>223.67919077557045</v>
      </c>
    </row>
    <row r="24" spans="1:9" s="3" customFormat="1" ht="17.25" customHeight="1">
      <c r="A24" s="26">
        <v>21</v>
      </c>
      <c r="B24" s="26">
        <v>32.91</v>
      </c>
      <c r="C24" s="17">
        <v>75</v>
      </c>
      <c r="D24" s="17">
        <v>52</v>
      </c>
      <c r="E24" s="17">
        <v>78</v>
      </c>
      <c r="F24" s="5">
        <f t="shared" si="0"/>
        <v>205</v>
      </c>
      <c r="G24" s="9"/>
      <c r="H24" s="21" t="s">
        <v>2</v>
      </c>
      <c r="I24" s="3">
        <f t="shared" si="1"/>
        <v>238.61156967261527</v>
      </c>
    </row>
    <row r="25" spans="1:9" s="3" customFormat="1" ht="17.25" customHeight="1">
      <c r="A25" s="26">
        <v>22</v>
      </c>
      <c r="B25" s="26">
        <v>31.71</v>
      </c>
      <c r="C25" s="23">
        <v>70</v>
      </c>
      <c r="D25" s="23">
        <v>60</v>
      </c>
      <c r="E25" s="23">
        <v>67</v>
      </c>
      <c r="F25" s="24">
        <f t="shared" si="0"/>
        <v>197</v>
      </c>
      <c r="G25" s="13"/>
      <c r="H25" s="25" t="s">
        <v>2</v>
      </c>
      <c r="I25" s="3">
        <f t="shared" si="1"/>
        <v>227.55054826739692</v>
      </c>
    </row>
    <row r="26" spans="1:9" s="3" customFormat="1" ht="17.25" customHeight="1">
      <c r="A26" s="26">
        <v>23</v>
      </c>
      <c r="B26" s="26">
        <v>29.759999999999998</v>
      </c>
      <c r="C26" s="23">
        <v>66</v>
      </c>
      <c r="D26" s="23">
        <v>54</v>
      </c>
      <c r="E26" s="23">
        <v>76</v>
      </c>
      <c r="F26" s="24">
        <f t="shared" si="0"/>
        <v>196</v>
      </c>
      <c r="G26" s="13"/>
      <c r="H26" s="25" t="s">
        <v>2</v>
      </c>
      <c r="I26" s="3">
        <f t="shared" si="1"/>
        <v>209.576388483917</v>
      </c>
    </row>
    <row r="27" spans="1:9" s="3" customFormat="1" ht="17.25" customHeight="1">
      <c r="A27" s="26">
        <v>24</v>
      </c>
      <c r="B27" s="26">
        <v>32.34</v>
      </c>
      <c r="C27" s="23">
        <v>62</v>
      </c>
      <c r="D27" s="23">
        <v>47</v>
      </c>
      <c r="E27" s="23">
        <v>76</v>
      </c>
      <c r="F27" s="24">
        <f t="shared" si="0"/>
        <v>185</v>
      </c>
      <c r="G27" s="13"/>
      <c r="H27" s="25" t="s">
        <v>2</v>
      </c>
      <c r="I27" s="3">
        <f t="shared" si="1"/>
        <v>233.3575845051366</v>
      </c>
    </row>
    <row r="28" spans="1:9" s="3" customFormat="1" ht="17.25" customHeight="1">
      <c r="A28" s="26">
        <v>25</v>
      </c>
      <c r="B28" s="26">
        <v>28.2</v>
      </c>
      <c r="C28" s="23">
        <v>72</v>
      </c>
      <c r="D28" s="23">
        <v>62</v>
      </c>
      <c r="E28" s="23">
        <v>45</v>
      </c>
      <c r="F28" s="24">
        <f t="shared" si="0"/>
        <v>179</v>
      </c>
      <c r="G28" s="13"/>
      <c r="H28" s="25" t="s">
        <v>3</v>
      </c>
      <c r="I28" s="3">
        <f t="shared" si="1"/>
        <v>195.1970606571331</v>
      </c>
    </row>
    <row r="29" spans="1:9" s="3" customFormat="1" ht="17.25" customHeight="1">
      <c r="A29" s="26">
        <v>26</v>
      </c>
      <c r="B29" s="26">
        <v>28.05</v>
      </c>
      <c r="C29" s="23">
        <v>71</v>
      </c>
      <c r="D29" s="23">
        <v>57</v>
      </c>
      <c r="E29" s="23">
        <v>48</v>
      </c>
      <c r="F29" s="24">
        <f t="shared" si="0"/>
        <v>176</v>
      </c>
      <c r="G29" s="13"/>
      <c r="H29" s="25" t="s">
        <v>3</v>
      </c>
      <c r="I29" s="3">
        <f t="shared" si="1"/>
        <v>193.8144329814808</v>
      </c>
    </row>
    <row r="30" spans="1:9" s="3" customFormat="1" ht="17.25" customHeight="1">
      <c r="A30" s="26">
        <v>27</v>
      </c>
      <c r="B30" s="26">
        <v>27.33</v>
      </c>
      <c r="C30" s="18">
        <v>39</v>
      </c>
      <c r="D30" s="18">
        <v>36</v>
      </c>
      <c r="E30" s="18">
        <v>67</v>
      </c>
      <c r="F30" s="6">
        <f t="shared" si="0"/>
        <v>142</v>
      </c>
      <c r="G30" s="10"/>
      <c r="H30" s="22" t="s">
        <v>4</v>
      </c>
      <c r="I30" s="3">
        <f t="shared" si="1"/>
        <v>187.17782013834977</v>
      </c>
    </row>
    <row r="31" spans="3:8" ht="14.25" customHeight="1">
      <c r="C31" s="1"/>
      <c r="D31" s="4"/>
      <c r="E31" s="4"/>
      <c r="F31" s="11"/>
      <c r="G31" s="12"/>
      <c r="H31" s="4"/>
    </row>
    <row r="32" ht="12.75">
      <c r="C32" s="3" t="s">
        <v>18</v>
      </c>
    </row>
    <row r="33" spans="2:3" ht="12.75">
      <c r="B33" s="37" t="s">
        <v>13</v>
      </c>
      <c r="C33" s="35" t="s">
        <v>14</v>
      </c>
    </row>
    <row r="34" spans="2:3" ht="12.75">
      <c r="B34" s="2">
        <v>15</v>
      </c>
      <c r="C34" s="2">
        <v>128.83297644539616</v>
      </c>
    </row>
    <row r="35" spans="2:3" ht="12.75">
      <c r="B35" s="2">
        <v>19</v>
      </c>
      <c r="C35" s="2">
        <v>130.08196721311475</v>
      </c>
    </row>
    <row r="36" spans="2:3" ht="12.75">
      <c r="B36" s="2">
        <v>21</v>
      </c>
      <c r="C36" s="2">
        <v>144.87514188422247</v>
      </c>
    </row>
    <row r="37" spans="2:3" ht="12.75">
      <c r="B37" s="2">
        <v>23</v>
      </c>
      <c r="C37" s="2">
        <v>158.84870603848705</v>
      </c>
    </row>
    <row r="38" spans="2:3" ht="12.75">
      <c r="B38" s="2">
        <v>25</v>
      </c>
      <c r="C38" s="2">
        <v>169.85888389993585</v>
      </c>
    </row>
    <row r="39" spans="2:3" ht="12.75">
      <c r="B39" s="2">
        <v>27</v>
      </c>
      <c r="C39" s="2">
        <v>184.75785582255082</v>
      </c>
    </row>
    <row r="40" spans="2:3" ht="12.75">
      <c r="B40" s="2">
        <v>29</v>
      </c>
      <c r="C40" s="2">
        <v>202.52136752136752</v>
      </c>
    </row>
    <row r="41" spans="2:3" ht="12.75">
      <c r="B41" s="2">
        <v>31</v>
      </c>
      <c r="C41" s="2">
        <v>220.0073046018992</v>
      </c>
    </row>
    <row r="42" spans="2:3" ht="12.75">
      <c r="B42" s="2">
        <v>33</v>
      </c>
      <c r="C42" s="2">
        <v>239.10061421468265</v>
      </c>
    </row>
    <row r="43" spans="2:3" ht="12.75">
      <c r="B43" s="2">
        <v>35</v>
      </c>
      <c r="C43" s="2">
        <v>258.6434108527132</v>
      </c>
    </row>
    <row r="45" spans="2:3" ht="12.75">
      <c r="B45" s="3" t="s">
        <v>16</v>
      </c>
      <c r="C45" s="2">
        <f>SLOPE(C39:C43,B39:B43)</f>
        <v>9.217517837681994</v>
      </c>
    </row>
    <row r="46" spans="2:3" ht="12.75">
      <c r="B46" s="3" t="s">
        <v>17</v>
      </c>
      <c r="C46" s="2">
        <f>INTERCEPT(C39:C43,B39:B43)</f>
        <v>-64.73694236549912</v>
      </c>
    </row>
  </sheetData>
  <sheetProtection/>
  <printOptions horizontalCentered="1"/>
  <pageMargins left="0.4" right="0.55" top="0.7" bottom="0.25" header="0.5" footer="0.25"/>
  <pageSetup fitToHeight="0" fitToWidth="1" horizontalDpi="600" verticalDpi="600" orientation="landscape" paperSize="9" scale="41" r:id="rId2"/>
  <headerFooter alignWithMargins="0">
    <oddFooter>&amp;L&amp;8everyone\exam07\&amp;F &amp;D &amp;T&amp;C&amp;8&amp;P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2020-04-10T20:29:16Z</cp:lastPrinted>
  <dcterms:created xsi:type="dcterms:W3CDTF">2002-09-13T20:14:22Z</dcterms:created>
  <dcterms:modified xsi:type="dcterms:W3CDTF">2020-04-22T19:57:18Z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0x01010061720083EEBD6043BE0B1F4DB5D7677A</vt:lpwstr>
  </property>
</Properties>
</file>