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ascl365-my.sharepoint.com/personal/louiseh_ascl_org_uk/Documents/Pay Review Bodies/STRB/35th remit/Report and response/"/>
    </mc:Choice>
  </mc:AlternateContent>
  <xr:revisionPtr revIDLastSave="587" documentId="8_{0BC71726-2C68-46DC-AD61-F486842294B9}" xr6:coauthVersionLast="47" xr6:coauthVersionMax="47" xr10:uidLastSave="{2D9E546C-34DC-41A8-BA4D-28BD7B238323}"/>
  <bookViews>
    <workbookView xWindow="-120" yWindow="-120" windowWidth="29040" windowHeight="15720" xr2:uid="{00000000-000D-0000-FFFF-FFFF00000000}"/>
  </bookViews>
  <sheets>
    <sheet name="2025-26 Introduction" sheetId="8" r:id="rId1"/>
    <sheet name="Leadership Group" sheetId="1" r:id="rId2"/>
    <sheet name="Headteacher Groups" sheetId="5" r:id="rId3"/>
    <sheet name="MPR" sheetId="2" r:id="rId4"/>
    <sheet name="UPR" sheetId="6" r:id="rId5"/>
    <sheet name="Unqualified &amp; LP"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W141" i="5" l="1"/>
  <c r="AW142" i="5"/>
  <c r="AW143" i="5"/>
  <c r="AW144" i="5"/>
  <c r="AW145" i="5"/>
  <c r="AW146" i="5"/>
  <c r="AW147" i="5"/>
  <c r="AW148" i="5"/>
  <c r="AW149" i="5"/>
  <c r="AW150" i="5"/>
  <c r="AW151" i="5"/>
  <c r="AW152" i="5"/>
  <c r="AW153" i="5"/>
  <c r="AW154" i="5"/>
  <c r="AW155" i="5"/>
  <c r="AW140" i="5"/>
  <c r="AK141" i="5"/>
  <c r="AK142" i="5"/>
  <c r="AK143" i="5"/>
  <c r="AK144" i="5"/>
  <c r="AK145" i="5"/>
  <c r="AK146" i="5"/>
  <c r="AK147" i="5"/>
  <c r="AK148" i="5"/>
  <c r="AK149" i="5"/>
  <c r="AK150" i="5"/>
  <c r="AK151" i="5"/>
  <c r="AK152" i="5"/>
  <c r="AK153" i="5"/>
  <c r="AK154" i="5"/>
  <c r="AK155" i="5"/>
  <c r="AK140" i="5"/>
  <c r="Y141" i="5"/>
  <c r="Y142" i="5"/>
  <c r="Y143" i="5"/>
  <c r="Y144" i="5"/>
  <c r="Y145" i="5"/>
  <c r="Y146" i="5"/>
  <c r="Y147" i="5"/>
  <c r="Y148" i="5"/>
  <c r="Y149" i="5"/>
  <c r="Y150" i="5"/>
  <c r="Y151" i="5"/>
  <c r="Y152" i="5"/>
  <c r="Y153" i="5"/>
  <c r="Y154" i="5"/>
  <c r="Y155" i="5"/>
  <c r="Y140" i="5"/>
  <c r="M141" i="5"/>
  <c r="M142" i="5"/>
  <c r="M143" i="5"/>
  <c r="M144" i="5"/>
  <c r="M145" i="5"/>
  <c r="M146" i="5"/>
  <c r="M147" i="5"/>
  <c r="M148" i="5"/>
  <c r="M149" i="5"/>
  <c r="M150" i="5"/>
  <c r="M151" i="5"/>
  <c r="M152" i="5"/>
  <c r="M153" i="5"/>
  <c r="M154" i="5"/>
  <c r="M155" i="5"/>
  <c r="M140" i="5"/>
  <c r="AW121" i="5"/>
  <c r="AW122" i="5"/>
  <c r="AW123" i="5"/>
  <c r="AW124" i="5"/>
  <c r="AW125" i="5"/>
  <c r="AW126" i="5"/>
  <c r="AW127" i="5"/>
  <c r="AW128" i="5"/>
  <c r="AW129" i="5"/>
  <c r="AW130" i="5"/>
  <c r="AW131" i="5"/>
  <c r="AW132" i="5"/>
  <c r="AW133" i="5"/>
  <c r="AW134" i="5"/>
  <c r="AW135" i="5"/>
  <c r="AW120" i="5"/>
  <c r="AK121" i="5"/>
  <c r="AK122" i="5"/>
  <c r="AK123" i="5"/>
  <c r="AK124" i="5"/>
  <c r="AK125" i="5"/>
  <c r="AK126" i="5"/>
  <c r="AK127" i="5"/>
  <c r="AK128" i="5"/>
  <c r="AK129" i="5"/>
  <c r="AK130" i="5"/>
  <c r="AK131" i="5"/>
  <c r="AK132" i="5"/>
  <c r="AK133" i="5"/>
  <c r="AK134" i="5"/>
  <c r="AK135" i="5"/>
  <c r="AK120" i="5"/>
  <c r="Y121" i="5"/>
  <c r="Y122" i="5"/>
  <c r="Y123" i="5"/>
  <c r="Y124" i="5"/>
  <c r="Y125" i="5"/>
  <c r="Y126" i="5"/>
  <c r="Y127" i="5"/>
  <c r="Y128" i="5"/>
  <c r="Y129" i="5"/>
  <c r="Y130" i="5"/>
  <c r="Y131" i="5"/>
  <c r="Y132" i="5"/>
  <c r="Y133" i="5"/>
  <c r="Y134" i="5"/>
  <c r="Y135" i="5"/>
  <c r="Y120" i="5"/>
  <c r="M121" i="5"/>
  <c r="M122" i="5"/>
  <c r="M123" i="5"/>
  <c r="M124" i="5"/>
  <c r="M125" i="5"/>
  <c r="M126" i="5"/>
  <c r="M127" i="5"/>
  <c r="M128" i="5"/>
  <c r="M129" i="5"/>
  <c r="M130" i="5"/>
  <c r="M131" i="5"/>
  <c r="M132" i="5"/>
  <c r="M133" i="5"/>
  <c r="M134" i="5"/>
  <c r="M135" i="5"/>
  <c r="M120" i="5"/>
  <c r="AW102" i="5"/>
  <c r="AW103" i="5"/>
  <c r="AW104" i="5"/>
  <c r="AW105" i="5"/>
  <c r="AW106" i="5"/>
  <c r="AW107" i="5"/>
  <c r="AW108" i="5"/>
  <c r="AW109" i="5"/>
  <c r="AW110" i="5"/>
  <c r="AW111" i="5"/>
  <c r="AW112" i="5"/>
  <c r="AW113" i="5"/>
  <c r="AW114" i="5"/>
  <c r="AW115" i="5"/>
  <c r="AW101" i="5"/>
  <c r="AK102" i="5"/>
  <c r="AK103" i="5"/>
  <c r="AK104" i="5"/>
  <c r="AK105" i="5"/>
  <c r="AK106" i="5"/>
  <c r="AK107" i="5"/>
  <c r="AK108" i="5"/>
  <c r="AK109" i="5"/>
  <c r="AK110" i="5"/>
  <c r="AK111" i="5"/>
  <c r="AK112" i="5"/>
  <c r="AK113" i="5"/>
  <c r="AK114" i="5"/>
  <c r="AK115" i="5"/>
  <c r="AK101" i="5"/>
  <c r="Y102" i="5"/>
  <c r="Y103" i="5"/>
  <c r="Y104" i="5"/>
  <c r="Y105" i="5"/>
  <c r="Y106" i="5"/>
  <c r="Y107" i="5"/>
  <c r="Y108" i="5"/>
  <c r="Y109" i="5"/>
  <c r="Y110" i="5"/>
  <c r="Y111" i="5"/>
  <c r="Y112" i="5"/>
  <c r="Y113" i="5"/>
  <c r="Y114" i="5"/>
  <c r="Y115" i="5"/>
  <c r="Y101" i="5"/>
  <c r="M102" i="5"/>
  <c r="M103" i="5"/>
  <c r="M104" i="5"/>
  <c r="M105" i="5"/>
  <c r="M106" i="5"/>
  <c r="M107" i="5"/>
  <c r="M108" i="5"/>
  <c r="M109" i="5"/>
  <c r="M110" i="5"/>
  <c r="M111" i="5"/>
  <c r="M112" i="5"/>
  <c r="M113" i="5"/>
  <c r="M114" i="5"/>
  <c r="M115" i="5"/>
  <c r="M101" i="5"/>
  <c r="AW84" i="5"/>
  <c r="AW85" i="5"/>
  <c r="AW86" i="5"/>
  <c r="AW87" i="5"/>
  <c r="AW88" i="5"/>
  <c r="AW89" i="5"/>
  <c r="AW90" i="5"/>
  <c r="AW91" i="5"/>
  <c r="AW92" i="5"/>
  <c r="AW93" i="5"/>
  <c r="AW94" i="5"/>
  <c r="AW95" i="5"/>
  <c r="AW96" i="5"/>
  <c r="AW83" i="5"/>
  <c r="AK84" i="5"/>
  <c r="AK85" i="5"/>
  <c r="AK86" i="5"/>
  <c r="AK87" i="5"/>
  <c r="AK88" i="5"/>
  <c r="AK89" i="5"/>
  <c r="AK90" i="5"/>
  <c r="AK91" i="5"/>
  <c r="AK92" i="5"/>
  <c r="AK93" i="5"/>
  <c r="AK94" i="5"/>
  <c r="AK95" i="5"/>
  <c r="AK96" i="5"/>
  <c r="AK83" i="5"/>
  <c r="AW66" i="5"/>
  <c r="AW67" i="5"/>
  <c r="AW68" i="5"/>
  <c r="AW69" i="5"/>
  <c r="AW70" i="5"/>
  <c r="AW71" i="5"/>
  <c r="AW72" i="5"/>
  <c r="AW73" i="5"/>
  <c r="AW74" i="5"/>
  <c r="AW75" i="5"/>
  <c r="AW76" i="5"/>
  <c r="AW77" i="5"/>
  <c r="AW78" i="5"/>
  <c r="AW65" i="5"/>
  <c r="AK66" i="5"/>
  <c r="AK67" i="5"/>
  <c r="AK68" i="5"/>
  <c r="AK69" i="5"/>
  <c r="AK70" i="5"/>
  <c r="AK71" i="5"/>
  <c r="AK72" i="5"/>
  <c r="AK73" i="5"/>
  <c r="AK74" i="5"/>
  <c r="AK75" i="5"/>
  <c r="AK76" i="5"/>
  <c r="AK77" i="5"/>
  <c r="AK78" i="5"/>
  <c r="AK65" i="5"/>
  <c r="AW48" i="5"/>
  <c r="AW49" i="5"/>
  <c r="AW50" i="5"/>
  <c r="AW51" i="5"/>
  <c r="AW52" i="5"/>
  <c r="AW53" i="5"/>
  <c r="AW54" i="5"/>
  <c r="AW55" i="5"/>
  <c r="AW56" i="5"/>
  <c r="AW57" i="5"/>
  <c r="AW58" i="5"/>
  <c r="AW59" i="5"/>
  <c r="AW60" i="5"/>
  <c r="AW47" i="5"/>
  <c r="AK48" i="5"/>
  <c r="AK49" i="5"/>
  <c r="AK50" i="5"/>
  <c r="AK51" i="5"/>
  <c r="AK52" i="5"/>
  <c r="AK53" i="5"/>
  <c r="AK54" i="5"/>
  <c r="AK55" i="5"/>
  <c r="AK56" i="5"/>
  <c r="AK57" i="5"/>
  <c r="AK58" i="5"/>
  <c r="AK59" i="5"/>
  <c r="AK60" i="5"/>
  <c r="AK47" i="5"/>
  <c r="Y84" i="5"/>
  <c r="Y85" i="5"/>
  <c r="Y86" i="5"/>
  <c r="Y87" i="5"/>
  <c r="Y88" i="5"/>
  <c r="Y89" i="5"/>
  <c r="Y90" i="5"/>
  <c r="Y91" i="5"/>
  <c r="Y92" i="5"/>
  <c r="Y93" i="5"/>
  <c r="Y94" i="5"/>
  <c r="Y95" i="5"/>
  <c r="Y96" i="5"/>
  <c r="Y83" i="5"/>
  <c r="M84" i="5"/>
  <c r="M85" i="5"/>
  <c r="M86" i="5"/>
  <c r="M87" i="5"/>
  <c r="M88" i="5"/>
  <c r="M89" i="5"/>
  <c r="M90" i="5"/>
  <c r="M91" i="5"/>
  <c r="M92" i="5"/>
  <c r="M93" i="5"/>
  <c r="M94" i="5"/>
  <c r="M95" i="5"/>
  <c r="M96" i="5"/>
  <c r="M83" i="5"/>
  <c r="Y66" i="5"/>
  <c r="Y67" i="5"/>
  <c r="Y68" i="5"/>
  <c r="Y69" i="5"/>
  <c r="Y70" i="5"/>
  <c r="Y71" i="5"/>
  <c r="Y72" i="5"/>
  <c r="Y73" i="5"/>
  <c r="Y74" i="5"/>
  <c r="Y75" i="5"/>
  <c r="Y76" i="5"/>
  <c r="Y77" i="5"/>
  <c r="Y78" i="5"/>
  <c r="Y65" i="5"/>
  <c r="Y48" i="5"/>
  <c r="Y49" i="5"/>
  <c r="Y50" i="5"/>
  <c r="Y51" i="5"/>
  <c r="Y52" i="5"/>
  <c r="Y53" i="5"/>
  <c r="Y54" i="5"/>
  <c r="Y55" i="5"/>
  <c r="Y56" i="5"/>
  <c r="Y57" i="5"/>
  <c r="Y58" i="5"/>
  <c r="Y59" i="5"/>
  <c r="Y60" i="5"/>
  <c r="Y47" i="5"/>
  <c r="M66" i="5"/>
  <c r="M67" i="5"/>
  <c r="M68" i="5"/>
  <c r="M69" i="5"/>
  <c r="M70" i="5"/>
  <c r="M71" i="5"/>
  <c r="M72" i="5"/>
  <c r="M73" i="5"/>
  <c r="M74" i="5"/>
  <c r="M75" i="5"/>
  <c r="M76" i="5"/>
  <c r="M77" i="5"/>
  <c r="M78" i="5"/>
  <c r="M65" i="5"/>
  <c r="M48" i="5"/>
  <c r="M49" i="5"/>
  <c r="M50" i="5"/>
  <c r="M51" i="5"/>
  <c r="M52" i="5"/>
  <c r="M53" i="5"/>
  <c r="M54" i="5"/>
  <c r="M55" i="5"/>
  <c r="M56" i="5"/>
  <c r="M57" i="5"/>
  <c r="M58" i="5"/>
  <c r="M59" i="5"/>
  <c r="M60" i="5"/>
  <c r="M47" i="5"/>
  <c r="M30" i="5"/>
  <c r="M31" i="5"/>
  <c r="M32" i="5"/>
  <c r="M33" i="5"/>
  <c r="M34" i="5"/>
  <c r="M35" i="5"/>
  <c r="M36" i="5"/>
  <c r="M37" i="5"/>
  <c r="M38" i="5"/>
  <c r="M39" i="5"/>
  <c r="M40" i="5"/>
  <c r="M41" i="5"/>
  <c r="M42" i="5"/>
  <c r="M29" i="5"/>
  <c r="Y30" i="5"/>
  <c r="Y31" i="5"/>
  <c r="Y32" i="5"/>
  <c r="Y33" i="5"/>
  <c r="Y34" i="5"/>
  <c r="Y35" i="5"/>
  <c r="Y36" i="5"/>
  <c r="Y37" i="5"/>
  <c r="Y38" i="5"/>
  <c r="Y39" i="5"/>
  <c r="Y40" i="5"/>
  <c r="Y41" i="5"/>
  <c r="Y42" i="5"/>
  <c r="Y29" i="5"/>
  <c r="AK30" i="5"/>
  <c r="AK31" i="5"/>
  <c r="AK32" i="5"/>
  <c r="AK33" i="5"/>
  <c r="AK34" i="5"/>
  <c r="AK35" i="5"/>
  <c r="AK36" i="5"/>
  <c r="AK37" i="5"/>
  <c r="AK38" i="5"/>
  <c r="AK39" i="5"/>
  <c r="AK40" i="5"/>
  <c r="AK41" i="5"/>
  <c r="AK42" i="5"/>
  <c r="AK29" i="5"/>
  <c r="AW30" i="5"/>
  <c r="AW31" i="5"/>
  <c r="AW32" i="5"/>
  <c r="AW33" i="5"/>
  <c r="AW34" i="5"/>
  <c r="AW35" i="5"/>
  <c r="AW36" i="5"/>
  <c r="AW37" i="5"/>
  <c r="AW38" i="5"/>
  <c r="AW39" i="5"/>
  <c r="AW40" i="5"/>
  <c r="AW41" i="5"/>
  <c r="AW42" i="5"/>
  <c r="AW29" i="5"/>
  <c r="AW13" i="5"/>
  <c r="AW14" i="5"/>
  <c r="AW15" i="5"/>
  <c r="AW16" i="5"/>
  <c r="AW17" i="5"/>
  <c r="AW18" i="5"/>
  <c r="AW19" i="5"/>
  <c r="AW20" i="5"/>
  <c r="AW21" i="5"/>
  <c r="AW22" i="5"/>
  <c r="AW23" i="5"/>
  <c r="AW24" i="5"/>
  <c r="AW12" i="5"/>
  <c r="AK13" i="5"/>
  <c r="AK14" i="5"/>
  <c r="AK15" i="5"/>
  <c r="AK16" i="5"/>
  <c r="AK17" i="5"/>
  <c r="AK18" i="5"/>
  <c r="AK19" i="5"/>
  <c r="AK20" i="5"/>
  <c r="AK21" i="5"/>
  <c r="AK22" i="5"/>
  <c r="AK23" i="5"/>
  <c r="AK24" i="5"/>
  <c r="AK12" i="5"/>
  <c r="Y13" i="5"/>
  <c r="Y14" i="5"/>
  <c r="Y15" i="5"/>
  <c r="Y16" i="5"/>
  <c r="Y17" i="5"/>
  <c r="Y18" i="5"/>
  <c r="Y19" i="5"/>
  <c r="Y20" i="5"/>
  <c r="Y21" i="5"/>
  <c r="Y22" i="5"/>
  <c r="Y23" i="5"/>
  <c r="Y24" i="5"/>
  <c r="Y12" i="5"/>
  <c r="M13" i="5"/>
  <c r="M14" i="5"/>
  <c r="M15" i="5"/>
  <c r="M16" i="5"/>
  <c r="M17" i="5"/>
  <c r="M18" i="5"/>
  <c r="M19" i="5"/>
  <c r="M20" i="5"/>
  <c r="M21" i="5"/>
  <c r="M22" i="5"/>
  <c r="M23" i="5"/>
  <c r="M24" i="5"/>
  <c r="M12" i="5"/>
  <c r="AW21" i="3"/>
  <c r="AW20" i="3"/>
  <c r="AK21" i="3"/>
  <c r="AK20" i="3"/>
  <c r="Y21" i="3"/>
  <c r="Y20" i="3"/>
  <c r="M21" i="3"/>
  <c r="M20" i="3"/>
  <c r="AW7" i="3"/>
  <c r="AW8" i="3"/>
  <c r="AW9" i="3"/>
  <c r="AW10" i="3"/>
  <c r="AW11" i="3"/>
  <c r="AW6" i="3"/>
  <c r="AK7" i="3"/>
  <c r="AK8" i="3"/>
  <c r="AK9" i="3"/>
  <c r="AK10" i="3"/>
  <c r="AK11" i="3"/>
  <c r="AK6" i="3"/>
  <c r="Y7" i="3"/>
  <c r="Y8" i="3"/>
  <c r="Y9" i="3"/>
  <c r="Y10" i="3"/>
  <c r="Y11" i="3"/>
  <c r="Y6" i="3"/>
  <c r="M7" i="3"/>
  <c r="M8" i="3"/>
  <c r="M9" i="3"/>
  <c r="M10" i="3"/>
  <c r="M11" i="3"/>
  <c r="M6" i="3"/>
  <c r="AW8" i="6"/>
  <c r="AW9" i="6"/>
  <c r="AW7" i="6"/>
  <c r="AK8" i="6"/>
  <c r="AK9" i="6"/>
  <c r="AK7" i="6"/>
  <c r="Y8" i="6"/>
  <c r="Y9" i="6"/>
  <c r="Y7" i="6"/>
  <c r="M8" i="6"/>
  <c r="M9" i="6"/>
  <c r="M7" i="6"/>
  <c r="AW7" i="2"/>
  <c r="AW8" i="2"/>
  <c r="AW9" i="2"/>
  <c r="AW10" i="2"/>
  <c r="AW11" i="2"/>
  <c r="AW6" i="2"/>
  <c r="AK7" i="2"/>
  <c r="AK8" i="2"/>
  <c r="AK9" i="2"/>
  <c r="AK10" i="2"/>
  <c r="AK11" i="2"/>
  <c r="AK6" i="2"/>
  <c r="M8" i="2"/>
  <c r="M10" i="2"/>
  <c r="M6" i="2"/>
  <c r="Y7" i="2"/>
  <c r="Y8" i="2"/>
  <c r="Y9" i="2"/>
  <c r="Y10" i="2"/>
  <c r="Y11" i="2"/>
  <c r="Y6" i="2"/>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12" i="1"/>
  <c r="L12" i="1"/>
  <c r="L17" i="1"/>
  <c r="L18" i="1"/>
  <c r="L22" i="1"/>
  <c r="L23" i="1"/>
  <c r="L30" i="1"/>
  <c r="L31" i="1"/>
  <c r="L34" i="1"/>
  <c r="L36" i="1"/>
  <c r="L37" i="1"/>
  <c r="L40" i="1"/>
  <c r="L41" i="1"/>
  <c r="L42" i="1"/>
  <c r="L43" i="1"/>
  <c r="L44" i="1"/>
  <c r="L45" i="1"/>
  <c r="L46" i="1"/>
  <c r="L50" i="1"/>
  <c r="L51" i="1"/>
  <c r="L52" i="1"/>
  <c r="L56" i="1"/>
  <c r="L58" i="1"/>
  <c r="L61"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12" i="1"/>
  <c r="X13" i="1"/>
  <c r="X14" i="1"/>
  <c r="X15" i="1"/>
  <c r="X16" i="1"/>
  <c r="X17" i="1"/>
  <c r="X18" i="1"/>
  <c r="X19" i="1"/>
  <c r="X20" i="1"/>
  <c r="X21" i="1"/>
  <c r="X22" i="1"/>
  <c r="X23" i="1"/>
  <c r="X24" i="1"/>
  <c r="X25" i="1"/>
  <c r="X26" i="1"/>
  <c r="X27" i="1"/>
  <c r="X28" i="1"/>
  <c r="C56" i="1"/>
  <c r="C55" i="1"/>
  <c r="C41" i="1"/>
  <c r="D41" i="1" s="1"/>
  <c r="C40" i="1"/>
  <c r="AA41" i="1"/>
  <c r="O46" i="1"/>
  <c r="C51" i="1"/>
  <c r="AA51" i="1"/>
  <c r="AM55" i="1"/>
  <c r="AM56" i="1"/>
  <c r="AM51" i="1"/>
  <c r="AM46" i="1"/>
  <c r="AM41" i="1"/>
  <c r="O41" i="1"/>
  <c r="C46" i="1"/>
  <c r="O50" i="1"/>
  <c r="O51" i="1"/>
  <c r="O56" i="1"/>
  <c r="AA57" i="1"/>
  <c r="AA56" i="1"/>
  <c r="AU8" i="2" l="1"/>
  <c r="AV8" i="2" s="1"/>
  <c r="AU9" i="2"/>
  <c r="AV9" i="2" s="1"/>
  <c r="AU10" i="2"/>
  <c r="AV10" i="2" s="1"/>
  <c r="AU11" i="2"/>
  <c r="AV11" i="2" s="1"/>
  <c r="AU7" i="2"/>
  <c r="AV7" i="2" s="1"/>
  <c r="AU6" i="2"/>
  <c r="AV6" i="2" s="1"/>
  <c r="AI7" i="2" l="1"/>
  <c r="AJ7" i="2" s="1"/>
  <c r="AI8" i="2"/>
  <c r="AJ8" i="2" s="1"/>
  <c r="AI9" i="2"/>
  <c r="AJ9" i="2" s="1"/>
  <c r="AI10" i="2"/>
  <c r="AJ10" i="2" s="1"/>
  <c r="AI11" i="2"/>
  <c r="AJ11" i="2" s="1"/>
  <c r="AI6" i="2"/>
  <c r="AJ6" i="2" s="1"/>
  <c r="W8" i="2"/>
  <c r="X8" i="2" s="1"/>
  <c r="W9" i="2"/>
  <c r="X9" i="2" s="1"/>
  <c r="W10" i="2"/>
  <c r="X10" i="2" s="1"/>
  <c r="W11" i="2"/>
  <c r="X11" i="2" s="1"/>
  <c r="W7" i="2"/>
  <c r="X7" i="2" s="1"/>
  <c r="W6" i="2"/>
  <c r="X6" i="2" s="1"/>
  <c r="K10" i="2"/>
  <c r="L10" i="2" s="1"/>
  <c r="K11" i="2"/>
  <c r="L11" i="2" s="1"/>
  <c r="K9" i="2"/>
  <c r="L9" i="2" s="1"/>
  <c r="K7" i="6"/>
  <c r="L7" i="6" s="1"/>
  <c r="K8" i="2"/>
  <c r="L8" i="2" s="1"/>
  <c r="K7" i="2"/>
  <c r="L7" i="2" s="1"/>
  <c r="K6" i="2"/>
  <c r="L6" i="2" s="1"/>
  <c r="AN56" i="1" l="1"/>
  <c r="AO56" i="1" s="1"/>
  <c r="AP56" i="1" s="1"/>
  <c r="AQ56" i="1" s="1"/>
  <c r="AR56" i="1" s="1"/>
  <c r="AS56" i="1" s="1"/>
  <c r="AT56" i="1" s="1"/>
  <c r="AU56" i="1" s="1"/>
  <c r="AV56" i="1" s="1"/>
  <c r="AB56" i="1"/>
  <c r="AC56" i="1" s="1"/>
  <c r="AD56" i="1" s="1"/>
  <c r="AE56" i="1" s="1"/>
  <c r="AF56" i="1" s="1"/>
  <c r="AG56" i="1" s="1"/>
  <c r="AH56" i="1" s="1"/>
  <c r="AI56" i="1" s="1"/>
  <c r="AJ56" i="1" s="1"/>
  <c r="P56" i="1"/>
  <c r="Q56" i="1" s="1"/>
  <c r="R56" i="1" s="1"/>
  <c r="S56" i="1" s="1"/>
  <c r="T56" i="1" s="1"/>
  <c r="U56" i="1" s="1"/>
  <c r="V56" i="1" s="1"/>
  <c r="W56" i="1" s="1"/>
  <c r="X56" i="1" s="1"/>
  <c r="D56" i="1"/>
  <c r="E56" i="1" s="1"/>
  <c r="F56" i="1" s="1"/>
  <c r="G56" i="1" s="1"/>
  <c r="H56" i="1" s="1"/>
  <c r="I56" i="1" s="1"/>
  <c r="J56" i="1" s="1"/>
  <c r="K56" i="1" s="1"/>
  <c r="AN51" i="1"/>
  <c r="AO51" i="1" s="1"/>
  <c r="AP51" i="1" s="1"/>
  <c r="AQ51" i="1" s="1"/>
  <c r="AR51" i="1" s="1"/>
  <c r="AS51" i="1" s="1"/>
  <c r="AT51" i="1" s="1"/>
  <c r="AU51" i="1" s="1"/>
  <c r="AV51" i="1" s="1"/>
  <c r="AB51" i="1"/>
  <c r="AC51" i="1" s="1"/>
  <c r="AD51" i="1" s="1"/>
  <c r="AE51" i="1" s="1"/>
  <c r="AF51" i="1" s="1"/>
  <c r="AG51" i="1" s="1"/>
  <c r="AH51" i="1" s="1"/>
  <c r="AI51" i="1" s="1"/>
  <c r="AJ51" i="1" s="1"/>
  <c r="P51" i="1"/>
  <c r="Q51" i="1" s="1"/>
  <c r="R51" i="1" s="1"/>
  <c r="S51" i="1" s="1"/>
  <c r="T51" i="1" s="1"/>
  <c r="U51" i="1" s="1"/>
  <c r="V51" i="1" s="1"/>
  <c r="W51" i="1" s="1"/>
  <c r="X51" i="1" s="1"/>
  <c r="D51" i="1"/>
  <c r="E51" i="1" s="1"/>
  <c r="F51" i="1" s="1"/>
  <c r="G51" i="1" s="1"/>
  <c r="H51" i="1" s="1"/>
  <c r="I51" i="1" s="1"/>
  <c r="J51" i="1" s="1"/>
  <c r="K51" i="1" s="1"/>
  <c r="AN46" i="1"/>
  <c r="AO46" i="1" s="1"/>
  <c r="AP46" i="1" s="1"/>
  <c r="AQ46" i="1" s="1"/>
  <c r="AR46" i="1" s="1"/>
  <c r="AS46" i="1" s="1"/>
  <c r="AT46" i="1" s="1"/>
  <c r="AU46" i="1" s="1"/>
  <c r="AV46" i="1" s="1"/>
  <c r="AB46" i="1"/>
  <c r="AC46" i="1" s="1"/>
  <c r="AD46" i="1" s="1"/>
  <c r="AE46" i="1" s="1"/>
  <c r="AF46" i="1" s="1"/>
  <c r="AG46" i="1" s="1"/>
  <c r="AH46" i="1" s="1"/>
  <c r="AI46" i="1" s="1"/>
  <c r="AJ46" i="1" s="1"/>
  <c r="P46" i="1"/>
  <c r="Q46" i="1" s="1"/>
  <c r="R46" i="1" s="1"/>
  <c r="S46" i="1" s="1"/>
  <c r="T46" i="1" s="1"/>
  <c r="U46" i="1" s="1"/>
  <c r="V46" i="1" s="1"/>
  <c r="W46" i="1" s="1"/>
  <c r="X46" i="1" s="1"/>
  <c r="D46" i="1"/>
  <c r="E46" i="1" s="1"/>
  <c r="F46" i="1" s="1"/>
  <c r="G46" i="1" s="1"/>
  <c r="H46" i="1" s="1"/>
  <c r="I46" i="1" s="1"/>
  <c r="J46" i="1" s="1"/>
  <c r="K46" i="1" s="1"/>
  <c r="AN41" i="1"/>
  <c r="AO41" i="1" s="1"/>
  <c r="AP41" i="1" s="1"/>
  <c r="AQ41" i="1" s="1"/>
  <c r="AR41" i="1" s="1"/>
  <c r="AS41" i="1" s="1"/>
  <c r="AT41" i="1" s="1"/>
  <c r="AU41" i="1" s="1"/>
  <c r="AV41" i="1" s="1"/>
  <c r="AB41" i="1"/>
  <c r="AC41" i="1" s="1"/>
  <c r="AD41" i="1" s="1"/>
  <c r="AE41" i="1" s="1"/>
  <c r="AF41" i="1" s="1"/>
  <c r="AG41" i="1" s="1"/>
  <c r="AH41" i="1" s="1"/>
  <c r="AI41" i="1" s="1"/>
  <c r="AJ41" i="1" s="1"/>
  <c r="P41" i="1"/>
  <c r="Q41" i="1" s="1"/>
  <c r="R41" i="1" s="1"/>
  <c r="S41" i="1" s="1"/>
  <c r="T41" i="1" s="1"/>
  <c r="U41" i="1" s="1"/>
  <c r="V41" i="1" s="1"/>
  <c r="W41" i="1" s="1"/>
  <c r="X41" i="1" s="1"/>
  <c r="E41" i="1"/>
  <c r="F41" i="1" s="1"/>
  <c r="G41" i="1" s="1"/>
  <c r="H41" i="1" s="1"/>
  <c r="I41" i="1" s="1"/>
  <c r="J41" i="1" s="1"/>
  <c r="K41" i="1" s="1"/>
  <c r="AN37" i="1"/>
  <c r="AO37" i="1" s="1"/>
  <c r="AP37" i="1" s="1"/>
  <c r="AQ37" i="1" s="1"/>
  <c r="AR37" i="1" s="1"/>
  <c r="AS37" i="1" s="1"/>
  <c r="AT37" i="1" s="1"/>
  <c r="AU37" i="1" s="1"/>
  <c r="AV37" i="1" s="1"/>
  <c r="AB37" i="1"/>
  <c r="AC37" i="1" s="1"/>
  <c r="AD37" i="1" s="1"/>
  <c r="AE37" i="1" s="1"/>
  <c r="AF37" i="1" s="1"/>
  <c r="AG37" i="1" s="1"/>
  <c r="AH37" i="1" s="1"/>
  <c r="AI37" i="1" s="1"/>
  <c r="AJ37" i="1" s="1"/>
  <c r="P37" i="1"/>
  <c r="Q37" i="1" s="1"/>
  <c r="R37" i="1" s="1"/>
  <c r="S37" i="1" s="1"/>
  <c r="T37" i="1" s="1"/>
  <c r="U37" i="1" s="1"/>
  <c r="V37" i="1" s="1"/>
  <c r="W37" i="1" s="1"/>
  <c r="X37" i="1" s="1"/>
  <c r="D37" i="1"/>
  <c r="E37" i="1" s="1"/>
  <c r="F37" i="1" s="1"/>
  <c r="G37" i="1" s="1"/>
  <c r="H37" i="1" s="1"/>
  <c r="I37" i="1" s="1"/>
  <c r="J37" i="1" s="1"/>
  <c r="K37" i="1" s="1"/>
  <c r="AM34" i="1"/>
  <c r="AN34" i="1" s="1"/>
  <c r="AO34" i="1" s="1"/>
  <c r="AP34" i="1" s="1"/>
  <c r="AQ34" i="1" s="1"/>
  <c r="AR34" i="1" s="1"/>
  <c r="AS34" i="1" s="1"/>
  <c r="AT34" i="1" s="1"/>
  <c r="AU34" i="1" s="1"/>
  <c r="AV34" i="1" s="1"/>
  <c r="AA34" i="1"/>
  <c r="AB34" i="1" s="1"/>
  <c r="AC34" i="1" s="1"/>
  <c r="AD34" i="1" s="1"/>
  <c r="AE34" i="1" s="1"/>
  <c r="AF34" i="1" s="1"/>
  <c r="AG34" i="1" s="1"/>
  <c r="AH34" i="1" s="1"/>
  <c r="AI34" i="1" s="1"/>
  <c r="AJ34" i="1" s="1"/>
  <c r="O34" i="1"/>
  <c r="P34" i="1" s="1"/>
  <c r="Q34" i="1" s="1"/>
  <c r="R34" i="1" s="1"/>
  <c r="S34" i="1" s="1"/>
  <c r="T34" i="1" s="1"/>
  <c r="U34" i="1" s="1"/>
  <c r="V34" i="1" s="1"/>
  <c r="W34" i="1" s="1"/>
  <c r="X34" i="1" s="1"/>
  <c r="C34" i="1"/>
  <c r="D34" i="1" s="1"/>
  <c r="E34" i="1" s="1"/>
  <c r="F34" i="1" s="1"/>
  <c r="G34" i="1" s="1"/>
  <c r="H34" i="1" s="1"/>
  <c r="I34" i="1" s="1"/>
  <c r="J34" i="1" s="1"/>
  <c r="K34" i="1" s="1"/>
  <c r="AM30" i="1"/>
  <c r="AN30" i="1" s="1"/>
  <c r="AO30" i="1" s="1"/>
  <c r="AP30" i="1" s="1"/>
  <c r="AQ30" i="1" s="1"/>
  <c r="AR30" i="1" s="1"/>
  <c r="AS30" i="1" s="1"/>
  <c r="AT30" i="1" s="1"/>
  <c r="AU30" i="1" s="1"/>
  <c r="AV30" i="1" s="1"/>
  <c r="AA30" i="1"/>
  <c r="AB30" i="1" s="1"/>
  <c r="AC30" i="1" s="1"/>
  <c r="AD30" i="1" s="1"/>
  <c r="AE30" i="1" s="1"/>
  <c r="AF30" i="1" s="1"/>
  <c r="AG30" i="1" s="1"/>
  <c r="AH30" i="1" s="1"/>
  <c r="AI30" i="1" s="1"/>
  <c r="AJ30" i="1" s="1"/>
  <c r="O30" i="1"/>
  <c r="P30" i="1" s="1"/>
  <c r="Q30" i="1" s="1"/>
  <c r="R30" i="1" s="1"/>
  <c r="S30" i="1" s="1"/>
  <c r="T30" i="1" s="1"/>
  <c r="U30" i="1" s="1"/>
  <c r="V30" i="1" s="1"/>
  <c r="W30" i="1" s="1"/>
  <c r="X30" i="1" s="1"/>
  <c r="C30" i="1"/>
  <c r="D30" i="1" s="1"/>
  <c r="E30" i="1" s="1"/>
  <c r="F30" i="1" s="1"/>
  <c r="G30" i="1" s="1"/>
  <c r="H30" i="1" s="1"/>
  <c r="I30" i="1" s="1"/>
  <c r="J30" i="1" s="1"/>
  <c r="K30" i="1" s="1"/>
  <c r="AM9" i="6" l="1"/>
  <c r="AN9" i="6" s="1"/>
  <c r="AO9" i="6" s="1"/>
  <c r="AP9" i="6" s="1"/>
  <c r="AQ9" i="6" s="1"/>
  <c r="AR9" i="6" s="1"/>
  <c r="AS9" i="6" s="1"/>
  <c r="AT9" i="6" s="1"/>
  <c r="AU9" i="6" s="1"/>
  <c r="AV9" i="6" s="1"/>
  <c r="AA9" i="6"/>
  <c r="AB9" i="6" s="1"/>
  <c r="AC9" i="6" s="1"/>
  <c r="AD9" i="6" s="1"/>
  <c r="AE9" i="6" s="1"/>
  <c r="AF9" i="6" s="1"/>
  <c r="AG9" i="6" s="1"/>
  <c r="AH9" i="6" s="1"/>
  <c r="AI9" i="6" s="1"/>
  <c r="AJ9" i="6" s="1"/>
  <c r="O9" i="6"/>
  <c r="P9" i="6" s="1"/>
  <c r="Q9" i="6" s="1"/>
  <c r="R9" i="6" s="1"/>
  <c r="S9" i="6" s="1"/>
  <c r="T9" i="6" s="1"/>
  <c r="U9" i="6" s="1"/>
  <c r="V9" i="6" s="1"/>
  <c r="W9" i="6" s="1"/>
  <c r="X9" i="6" s="1"/>
  <c r="C9" i="6"/>
  <c r="D9" i="6" s="1"/>
  <c r="E9" i="6" s="1"/>
  <c r="F9" i="6" s="1"/>
  <c r="G9" i="6" s="1"/>
  <c r="H9" i="6" s="1"/>
  <c r="I9" i="6" s="1"/>
  <c r="J9" i="6" s="1"/>
  <c r="K9" i="6" s="1"/>
  <c r="L9" i="6" s="1"/>
  <c r="AM8" i="6"/>
  <c r="AN8" i="6" s="1"/>
  <c r="AO8" i="6" s="1"/>
  <c r="AP8" i="6" s="1"/>
  <c r="AQ8" i="6" s="1"/>
  <c r="AR8" i="6" s="1"/>
  <c r="AS8" i="6" s="1"/>
  <c r="AT8" i="6" s="1"/>
  <c r="AU8" i="6" s="1"/>
  <c r="AV8" i="6" s="1"/>
  <c r="AA8" i="6"/>
  <c r="AB8" i="6" s="1"/>
  <c r="AC8" i="6" s="1"/>
  <c r="AD8" i="6" s="1"/>
  <c r="AE8" i="6" s="1"/>
  <c r="AF8" i="6" s="1"/>
  <c r="AG8" i="6" s="1"/>
  <c r="AH8" i="6" s="1"/>
  <c r="AI8" i="6" s="1"/>
  <c r="AJ8" i="6" s="1"/>
  <c r="O8" i="6"/>
  <c r="P8" i="6" s="1"/>
  <c r="Q8" i="6" s="1"/>
  <c r="R8" i="6" s="1"/>
  <c r="S8" i="6" s="1"/>
  <c r="T8" i="6" s="1"/>
  <c r="U8" i="6" s="1"/>
  <c r="V8" i="6" s="1"/>
  <c r="W8" i="6" s="1"/>
  <c r="X8" i="6" s="1"/>
  <c r="C8" i="6"/>
  <c r="D8" i="6" s="1"/>
  <c r="E8" i="6" s="1"/>
  <c r="F8" i="6" s="1"/>
  <c r="G8" i="6" s="1"/>
  <c r="H8" i="6" s="1"/>
  <c r="I8" i="6" s="1"/>
  <c r="J8" i="6" s="1"/>
  <c r="K8" i="6" s="1"/>
  <c r="L8" i="6" s="1"/>
  <c r="AM7" i="6"/>
  <c r="AN7" i="6" s="1"/>
  <c r="AO7" i="6" s="1"/>
  <c r="AP7" i="6" s="1"/>
  <c r="AQ7" i="6" s="1"/>
  <c r="AR7" i="6" s="1"/>
  <c r="AS7" i="6" s="1"/>
  <c r="AT7" i="6" s="1"/>
  <c r="AU7" i="6" s="1"/>
  <c r="AV7" i="6" s="1"/>
  <c r="AA7" i="6"/>
  <c r="AB7" i="6" s="1"/>
  <c r="AC7" i="6" s="1"/>
  <c r="AD7" i="6" s="1"/>
  <c r="AE7" i="6" s="1"/>
  <c r="AF7" i="6" s="1"/>
  <c r="AG7" i="6" s="1"/>
  <c r="AH7" i="6" s="1"/>
  <c r="AI7" i="6" s="1"/>
  <c r="AJ7" i="6" s="1"/>
  <c r="O7" i="6"/>
  <c r="P7" i="6" s="1"/>
  <c r="Q7" i="6" s="1"/>
  <c r="R7" i="6" s="1"/>
  <c r="S7" i="6" s="1"/>
  <c r="T7" i="6" s="1"/>
  <c r="U7" i="6" s="1"/>
  <c r="V7" i="6" s="1"/>
  <c r="W7" i="6" s="1"/>
  <c r="X7" i="6" s="1"/>
  <c r="C7" i="6"/>
  <c r="D7" i="6" s="1"/>
  <c r="E7" i="6" s="1"/>
  <c r="F7" i="6" s="1"/>
  <c r="G7" i="6" s="1"/>
  <c r="H7" i="6" s="1"/>
  <c r="I7" i="6" s="1"/>
  <c r="AM150" i="5" l="1"/>
  <c r="AN150" i="5" s="1"/>
  <c r="AO150" i="5" s="1"/>
  <c r="AP150" i="5" s="1"/>
  <c r="AQ150" i="5" s="1"/>
  <c r="AR150" i="5" s="1"/>
  <c r="AS150" i="5" s="1"/>
  <c r="AT150" i="5" s="1"/>
  <c r="AU150" i="5" s="1"/>
  <c r="AV150" i="5" s="1"/>
  <c r="AA150" i="5"/>
  <c r="AB150" i="5" s="1"/>
  <c r="AC150" i="5" s="1"/>
  <c r="AD150" i="5" s="1"/>
  <c r="AE150" i="5" s="1"/>
  <c r="AF150" i="5" s="1"/>
  <c r="AG150" i="5" s="1"/>
  <c r="AH150" i="5" s="1"/>
  <c r="AI150" i="5" s="1"/>
  <c r="AJ150" i="5" s="1"/>
  <c r="O150" i="5"/>
  <c r="P150" i="5" s="1"/>
  <c r="Q150" i="5" s="1"/>
  <c r="R150" i="5" s="1"/>
  <c r="S150" i="5" s="1"/>
  <c r="T150" i="5" s="1"/>
  <c r="U150" i="5" s="1"/>
  <c r="V150" i="5" s="1"/>
  <c r="W150" i="5" s="1"/>
  <c r="X150" i="5" s="1"/>
  <c r="C150" i="5"/>
  <c r="D150" i="5" s="1"/>
  <c r="E150" i="5" s="1"/>
  <c r="F150" i="5" s="1"/>
  <c r="G150" i="5" s="1"/>
  <c r="H150" i="5" s="1"/>
  <c r="I150" i="5" s="1"/>
  <c r="J150" i="5" s="1"/>
  <c r="K150" i="5" s="1"/>
  <c r="L150" i="5" s="1"/>
  <c r="AM149" i="5"/>
  <c r="AN149" i="5" s="1"/>
  <c r="AO149" i="5" s="1"/>
  <c r="AP149" i="5" s="1"/>
  <c r="AQ149" i="5" s="1"/>
  <c r="AR149" i="5" s="1"/>
  <c r="AS149" i="5" s="1"/>
  <c r="AT149" i="5" s="1"/>
  <c r="AU149" i="5" s="1"/>
  <c r="AV149" i="5" s="1"/>
  <c r="AA149" i="5"/>
  <c r="AB149" i="5" s="1"/>
  <c r="AC149" i="5" s="1"/>
  <c r="AD149" i="5" s="1"/>
  <c r="AE149" i="5" s="1"/>
  <c r="AF149" i="5" s="1"/>
  <c r="AG149" i="5" s="1"/>
  <c r="AH149" i="5" s="1"/>
  <c r="AI149" i="5" s="1"/>
  <c r="AJ149" i="5" s="1"/>
  <c r="O149" i="5"/>
  <c r="P149" i="5" s="1"/>
  <c r="Q149" i="5" s="1"/>
  <c r="R149" i="5" s="1"/>
  <c r="S149" i="5" s="1"/>
  <c r="T149" i="5" s="1"/>
  <c r="U149" i="5" s="1"/>
  <c r="V149" i="5" s="1"/>
  <c r="W149" i="5" s="1"/>
  <c r="X149" i="5" s="1"/>
  <c r="C149" i="5"/>
  <c r="D149" i="5" s="1"/>
  <c r="E149" i="5" s="1"/>
  <c r="F149" i="5" s="1"/>
  <c r="G149" i="5" s="1"/>
  <c r="H149" i="5" s="1"/>
  <c r="I149" i="5" s="1"/>
  <c r="J149" i="5" s="1"/>
  <c r="K149" i="5" s="1"/>
  <c r="L149" i="5" s="1"/>
  <c r="AM148" i="5"/>
  <c r="AN148" i="5" s="1"/>
  <c r="AO148" i="5" s="1"/>
  <c r="AP148" i="5" s="1"/>
  <c r="AQ148" i="5" s="1"/>
  <c r="AR148" i="5" s="1"/>
  <c r="AS148" i="5" s="1"/>
  <c r="AT148" i="5" s="1"/>
  <c r="AU148" i="5" s="1"/>
  <c r="AV148" i="5" s="1"/>
  <c r="AA148" i="5"/>
  <c r="AB148" i="5" s="1"/>
  <c r="AC148" i="5" s="1"/>
  <c r="AD148" i="5" s="1"/>
  <c r="AE148" i="5" s="1"/>
  <c r="AF148" i="5" s="1"/>
  <c r="AG148" i="5" s="1"/>
  <c r="AH148" i="5" s="1"/>
  <c r="AI148" i="5" s="1"/>
  <c r="AJ148" i="5" s="1"/>
  <c r="O148" i="5"/>
  <c r="P148" i="5" s="1"/>
  <c r="Q148" i="5" s="1"/>
  <c r="R148" i="5" s="1"/>
  <c r="S148" i="5" s="1"/>
  <c r="T148" i="5" s="1"/>
  <c r="U148" i="5" s="1"/>
  <c r="V148" i="5" s="1"/>
  <c r="W148" i="5" s="1"/>
  <c r="X148" i="5" s="1"/>
  <c r="C148" i="5"/>
  <c r="D148" i="5" s="1"/>
  <c r="E148" i="5" s="1"/>
  <c r="F148" i="5" s="1"/>
  <c r="G148" i="5" s="1"/>
  <c r="H148" i="5" s="1"/>
  <c r="I148" i="5" s="1"/>
  <c r="J148" i="5" s="1"/>
  <c r="K148" i="5" s="1"/>
  <c r="L148" i="5" s="1"/>
  <c r="AM147" i="5"/>
  <c r="AN147" i="5" s="1"/>
  <c r="AO147" i="5" s="1"/>
  <c r="AP147" i="5" s="1"/>
  <c r="AQ147" i="5" s="1"/>
  <c r="AR147" i="5" s="1"/>
  <c r="AS147" i="5" s="1"/>
  <c r="AT147" i="5" s="1"/>
  <c r="AU147" i="5" s="1"/>
  <c r="AV147" i="5" s="1"/>
  <c r="AA147" i="5"/>
  <c r="AB147" i="5" s="1"/>
  <c r="AC147" i="5" s="1"/>
  <c r="AD147" i="5" s="1"/>
  <c r="AE147" i="5" s="1"/>
  <c r="AF147" i="5" s="1"/>
  <c r="AG147" i="5" s="1"/>
  <c r="AH147" i="5" s="1"/>
  <c r="AI147" i="5" s="1"/>
  <c r="AJ147" i="5" s="1"/>
  <c r="O147" i="5"/>
  <c r="P147" i="5" s="1"/>
  <c r="Q147" i="5" s="1"/>
  <c r="R147" i="5" s="1"/>
  <c r="S147" i="5" s="1"/>
  <c r="T147" i="5" s="1"/>
  <c r="U147" i="5" s="1"/>
  <c r="V147" i="5" s="1"/>
  <c r="W147" i="5" s="1"/>
  <c r="X147" i="5" s="1"/>
  <c r="C147" i="5"/>
  <c r="D147" i="5" s="1"/>
  <c r="E147" i="5" s="1"/>
  <c r="F147" i="5" s="1"/>
  <c r="G147" i="5" s="1"/>
  <c r="H147" i="5" s="1"/>
  <c r="I147" i="5" s="1"/>
  <c r="J147" i="5" s="1"/>
  <c r="K147" i="5" s="1"/>
  <c r="L147" i="5" s="1"/>
  <c r="AM146" i="5"/>
  <c r="AN146" i="5" s="1"/>
  <c r="AO146" i="5" s="1"/>
  <c r="AP146" i="5" s="1"/>
  <c r="AQ146" i="5" s="1"/>
  <c r="AR146" i="5" s="1"/>
  <c r="AS146" i="5" s="1"/>
  <c r="AT146" i="5" s="1"/>
  <c r="AU146" i="5" s="1"/>
  <c r="AV146" i="5" s="1"/>
  <c r="AA146" i="5"/>
  <c r="AB146" i="5" s="1"/>
  <c r="AC146" i="5" s="1"/>
  <c r="AD146" i="5" s="1"/>
  <c r="AE146" i="5" s="1"/>
  <c r="AF146" i="5" s="1"/>
  <c r="AG146" i="5" s="1"/>
  <c r="AH146" i="5" s="1"/>
  <c r="AI146" i="5" s="1"/>
  <c r="AJ146" i="5" s="1"/>
  <c r="O146" i="5"/>
  <c r="P146" i="5" s="1"/>
  <c r="Q146" i="5" s="1"/>
  <c r="R146" i="5" s="1"/>
  <c r="S146" i="5" s="1"/>
  <c r="T146" i="5" s="1"/>
  <c r="U146" i="5" s="1"/>
  <c r="V146" i="5" s="1"/>
  <c r="W146" i="5" s="1"/>
  <c r="X146" i="5" s="1"/>
  <c r="C146" i="5"/>
  <c r="D146" i="5" s="1"/>
  <c r="E146" i="5" s="1"/>
  <c r="F146" i="5" s="1"/>
  <c r="G146" i="5" s="1"/>
  <c r="H146" i="5" s="1"/>
  <c r="I146" i="5" s="1"/>
  <c r="J146" i="5" s="1"/>
  <c r="K146" i="5" s="1"/>
  <c r="L146" i="5" s="1"/>
  <c r="AM145" i="5"/>
  <c r="AN145" i="5" s="1"/>
  <c r="AO145" i="5" s="1"/>
  <c r="AP145" i="5" s="1"/>
  <c r="AQ145" i="5" s="1"/>
  <c r="AR145" i="5" s="1"/>
  <c r="AS145" i="5" s="1"/>
  <c r="AT145" i="5" s="1"/>
  <c r="AU145" i="5" s="1"/>
  <c r="AV145" i="5" s="1"/>
  <c r="AA145" i="5"/>
  <c r="AB145" i="5" s="1"/>
  <c r="AC145" i="5" s="1"/>
  <c r="AD145" i="5" s="1"/>
  <c r="AE145" i="5" s="1"/>
  <c r="AF145" i="5" s="1"/>
  <c r="AG145" i="5" s="1"/>
  <c r="AH145" i="5" s="1"/>
  <c r="AI145" i="5" s="1"/>
  <c r="AJ145" i="5" s="1"/>
  <c r="O145" i="5"/>
  <c r="P145" i="5" s="1"/>
  <c r="Q145" i="5" s="1"/>
  <c r="R145" i="5" s="1"/>
  <c r="S145" i="5" s="1"/>
  <c r="T145" i="5" s="1"/>
  <c r="U145" i="5" s="1"/>
  <c r="V145" i="5" s="1"/>
  <c r="W145" i="5" s="1"/>
  <c r="X145" i="5" s="1"/>
  <c r="C145" i="5"/>
  <c r="D145" i="5" s="1"/>
  <c r="E145" i="5" s="1"/>
  <c r="F145" i="5" s="1"/>
  <c r="G145" i="5" s="1"/>
  <c r="H145" i="5" s="1"/>
  <c r="I145" i="5" s="1"/>
  <c r="J145" i="5" s="1"/>
  <c r="K145" i="5" s="1"/>
  <c r="L145" i="5" s="1"/>
  <c r="AM144" i="5"/>
  <c r="AN144" i="5" s="1"/>
  <c r="AO144" i="5" s="1"/>
  <c r="AP144" i="5" s="1"/>
  <c r="AQ144" i="5" s="1"/>
  <c r="AR144" i="5" s="1"/>
  <c r="AS144" i="5" s="1"/>
  <c r="AT144" i="5" s="1"/>
  <c r="AU144" i="5" s="1"/>
  <c r="AV144" i="5" s="1"/>
  <c r="AA144" i="5"/>
  <c r="AB144" i="5" s="1"/>
  <c r="AC144" i="5" s="1"/>
  <c r="AD144" i="5" s="1"/>
  <c r="AE144" i="5" s="1"/>
  <c r="AF144" i="5" s="1"/>
  <c r="AG144" i="5" s="1"/>
  <c r="AH144" i="5" s="1"/>
  <c r="AI144" i="5" s="1"/>
  <c r="AJ144" i="5" s="1"/>
  <c r="O144" i="5"/>
  <c r="P144" i="5" s="1"/>
  <c r="Q144" i="5" s="1"/>
  <c r="R144" i="5" s="1"/>
  <c r="S144" i="5" s="1"/>
  <c r="T144" i="5" s="1"/>
  <c r="U144" i="5" s="1"/>
  <c r="V144" i="5" s="1"/>
  <c r="W144" i="5" s="1"/>
  <c r="X144" i="5" s="1"/>
  <c r="C144" i="5"/>
  <c r="D144" i="5" s="1"/>
  <c r="E144" i="5" s="1"/>
  <c r="F144" i="5" s="1"/>
  <c r="G144" i="5" s="1"/>
  <c r="H144" i="5" s="1"/>
  <c r="I144" i="5" s="1"/>
  <c r="J144" i="5" s="1"/>
  <c r="K144" i="5" s="1"/>
  <c r="L144" i="5" s="1"/>
  <c r="AM143" i="5"/>
  <c r="AN143" i="5" s="1"/>
  <c r="AO143" i="5" s="1"/>
  <c r="AP143" i="5" s="1"/>
  <c r="AQ143" i="5" s="1"/>
  <c r="AR143" i="5" s="1"/>
  <c r="AS143" i="5" s="1"/>
  <c r="AT143" i="5" s="1"/>
  <c r="AU143" i="5" s="1"/>
  <c r="AV143" i="5" s="1"/>
  <c r="AA143" i="5"/>
  <c r="AB143" i="5" s="1"/>
  <c r="AC143" i="5" s="1"/>
  <c r="AD143" i="5" s="1"/>
  <c r="AE143" i="5" s="1"/>
  <c r="AF143" i="5" s="1"/>
  <c r="AG143" i="5" s="1"/>
  <c r="AH143" i="5" s="1"/>
  <c r="AI143" i="5" s="1"/>
  <c r="AJ143" i="5" s="1"/>
  <c r="O143" i="5"/>
  <c r="P143" i="5" s="1"/>
  <c r="Q143" i="5" s="1"/>
  <c r="R143" i="5" s="1"/>
  <c r="S143" i="5" s="1"/>
  <c r="T143" i="5" s="1"/>
  <c r="U143" i="5" s="1"/>
  <c r="V143" i="5" s="1"/>
  <c r="W143" i="5" s="1"/>
  <c r="X143" i="5" s="1"/>
  <c r="C143" i="5"/>
  <c r="D143" i="5" s="1"/>
  <c r="E143" i="5" s="1"/>
  <c r="F143" i="5" s="1"/>
  <c r="G143" i="5" s="1"/>
  <c r="H143" i="5" s="1"/>
  <c r="I143" i="5" s="1"/>
  <c r="J143" i="5" s="1"/>
  <c r="K143" i="5" s="1"/>
  <c r="L143" i="5" s="1"/>
  <c r="AM142" i="5"/>
  <c r="AN142" i="5" s="1"/>
  <c r="AO142" i="5" s="1"/>
  <c r="AP142" i="5" s="1"/>
  <c r="AQ142" i="5" s="1"/>
  <c r="AR142" i="5" s="1"/>
  <c r="AS142" i="5" s="1"/>
  <c r="AT142" i="5" s="1"/>
  <c r="AU142" i="5" s="1"/>
  <c r="AV142" i="5" s="1"/>
  <c r="AA142" i="5"/>
  <c r="AB142" i="5" s="1"/>
  <c r="AC142" i="5" s="1"/>
  <c r="AD142" i="5" s="1"/>
  <c r="AE142" i="5" s="1"/>
  <c r="AF142" i="5" s="1"/>
  <c r="AG142" i="5" s="1"/>
  <c r="AH142" i="5" s="1"/>
  <c r="AI142" i="5" s="1"/>
  <c r="AJ142" i="5" s="1"/>
  <c r="O142" i="5"/>
  <c r="P142" i="5" s="1"/>
  <c r="Q142" i="5" s="1"/>
  <c r="R142" i="5" s="1"/>
  <c r="S142" i="5" s="1"/>
  <c r="T142" i="5" s="1"/>
  <c r="U142" i="5" s="1"/>
  <c r="V142" i="5" s="1"/>
  <c r="W142" i="5" s="1"/>
  <c r="X142" i="5" s="1"/>
  <c r="C142" i="5"/>
  <c r="D142" i="5" s="1"/>
  <c r="E142" i="5" s="1"/>
  <c r="F142" i="5" s="1"/>
  <c r="G142" i="5" s="1"/>
  <c r="H142" i="5" s="1"/>
  <c r="I142" i="5" s="1"/>
  <c r="J142" i="5" s="1"/>
  <c r="K142" i="5" s="1"/>
  <c r="L142" i="5" s="1"/>
  <c r="AM141" i="5"/>
  <c r="AN141" i="5" s="1"/>
  <c r="AO141" i="5" s="1"/>
  <c r="AP141" i="5" s="1"/>
  <c r="AQ141" i="5" s="1"/>
  <c r="AR141" i="5" s="1"/>
  <c r="AS141" i="5" s="1"/>
  <c r="AT141" i="5" s="1"/>
  <c r="AU141" i="5" s="1"/>
  <c r="AV141" i="5" s="1"/>
  <c r="AA141" i="5"/>
  <c r="AB141" i="5" s="1"/>
  <c r="AC141" i="5" s="1"/>
  <c r="AD141" i="5" s="1"/>
  <c r="AE141" i="5" s="1"/>
  <c r="AF141" i="5" s="1"/>
  <c r="AG141" i="5" s="1"/>
  <c r="AH141" i="5" s="1"/>
  <c r="AI141" i="5" s="1"/>
  <c r="AJ141" i="5" s="1"/>
  <c r="O141" i="5"/>
  <c r="P141" i="5" s="1"/>
  <c r="Q141" i="5" s="1"/>
  <c r="R141" i="5" s="1"/>
  <c r="S141" i="5" s="1"/>
  <c r="T141" i="5" s="1"/>
  <c r="U141" i="5" s="1"/>
  <c r="V141" i="5" s="1"/>
  <c r="W141" i="5" s="1"/>
  <c r="X141" i="5" s="1"/>
  <c r="C141" i="5"/>
  <c r="D141" i="5" s="1"/>
  <c r="E141" i="5" s="1"/>
  <c r="F141" i="5" s="1"/>
  <c r="G141" i="5" s="1"/>
  <c r="H141" i="5" s="1"/>
  <c r="I141" i="5" s="1"/>
  <c r="J141" i="5" s="1"/>
  <c r="K141" i="5" s="1"/>
  <c r="L141" i="5" s="1"/>
  <c r="AM140" i="5"/>
  <c r="AN140" i="5" s="1"/>
  <c r="AO140" i="5" s="1"/>
  <c r="AP140" i="5" s="1"/>
  <c r="AQ140" i="5" s="1"/>
  <c r="AR140" i="5" s="1"/>
  <c r="AS140" i="5" s="1"/>
  <c r="AT140" i="5" s="1"/>
  <c r="AU140" i="5" s="1"/>
  <c r="AV140" i="5" s="1"/>
  <c r="AA140" i="5"/>
  <c r="AB140" i="5" s="1"/>
  <c r="AC140" i="5" s="1"/>
  <c r="AD140" i="5" s="1"/>
  <c r="AE140" i="5" s="1"/>
  <c r="AF140" i="5" s="1"/>
  <c r="AG140" i="5" s="1"/>
  <c r="AH140" i="5" s="1"/>
  <c r="AI140" i="5" s="1"/>
  <c r="AJ140" i="5" s="1"/>
  <c r="O140" i="5"/>
  <c r="P140" i="5" s="1"/>
  <c r="Q140" i="5" s="1"/>
  <c r="R140" i="5" s="1"/>
  <c r="S140" i="5" s="1"/>
  <c r="T140" i="5" s="1"/>
  <c r="U140" i="5" s="1"/>
  <c r="V140" i="5" s="1"/>
  <c r="W140" i="5" s="1"/>
  <c r="X140" i="5" s="1"/>
  <c r="C140" i="5"/>
  <c r="D140" i="5" s="1"/>
  <c r="E140" i="5" s="1"/>
  <c r="F140" i="5" s="1"/>
  <c r="G140" i="5" s="1"/>
  <c r="H140" i="5" s="1"/>
  <c r="I140" i="5" s="1"/>
  <c r="J140" i="5" s="1"/>
  <c r="K140" i="5" s="1"/>
  <c r="L140" i="5" s="1"/>
  <c r="AM130" i="5"/>
  <c r="AN130" i="5" s="1"/>
  <c r="AO130" i="5" s="1"/>
  <c r="AP130" i="5" s="1"/>
  <c r="AQ130" i="5" s="1"/>
  <c r="AR130" i="5" s="1"/>
  <c r="AS130" i="5" s="1"/>
  <c r="AT130" i="5" s="1"/>
  <c r="AU130" i="5" s="1"/>
  <c r="AV130" i="5" s="1"/>
  <c r="AA130" i="5"/>
  <c r="AB130" i="5" s="1"/>
  <c r="AC130" i="5" s="1"/>
  <c r="AD130" i="5" s="1"/>
  <c r="AE130" i="5" s="1"/>
  <c r="AF130" i="5" s="1"/>
  <c r="AG130" i="5" s="1"/>
  <c r="AH130" i="5" s="1"/>
  <c r="AI130" i="5" s="1"/>
  <c r="AJ130" i="5" s="1"/>
  <c r="O130" i="5"/>
  <c r="P130" i="5" s="1"/>
  <c r="Q130" i="5" s="1"/>
  <c r="R130" i="5" s="1"/>
  <c r="S130" i="5" s="1"/>
  <c r="T130" i="5" s="1"/>
  <c r="U130" i="5" s="1"/>
  <c r="V130" i="5" s="1"/>
  <c r="W130" i="5" s="1"/>
  <c r="X130" i="5" s="1"/>
  <c r="C130" i="5"/>
  <c r="D130" i="5" s="1"/>
  <c r="E130" i="5" s="1"/>
  <c r="F130" i="5" s="1"/>
  <c r="G130" i="5" s="1"/>
  <c r="H130" i="5" s="1"/>
  <c r="I130" i="5" s="1"/>
  <c r="J130" i="5" s="1"/>
  <c r="K130" i="5" s="1"/>
  <c r="L130" i="5" s="1"/>
  <c r="AM129" i="5"/>
  <c r="AN129" i="5" s="1"/>
  <c r="AO129" i="5" s="1"/>
  <c r="AP129" i="5" s="1"/>
  <c r="AQ129" i="5" s="1"/>
  <c r="AR129" i="5" s="1"/>
  <c r="AS129" i="5" s="1"/>
  <c r="AT129" i="5" s="1"/>
  <c r="AU129" i="5" s="1"/>
  <c r="AV129" i="5" s="1"/>
  <c r="AA129" i="5"/>
  <c r="AB129" i="5" s="1"/>
  <c r="AC129" i="5" s="1"/>
  <c r="AD129" i="5" s="1"/>
  <c r="AE129" i="5" s="1"/>
  <c r="AF129" i="5" s="1"/>
  <c r="AG129" i="5" s="1"/>
  <c r="AH129" i="5" s="1"/>
  <c r="AI129" i="5" s="1"/>
  <c r="AJ129" i="5" s="1"/>
  <c r="O129" i="5"/>
  <c r="P129" i="5" s="1"/>
  <c r="Q129" i="5" s="1"/>
  <c r="R129" i="5" s="1"/>
  <c r="S129" i="5" s="1"/>
  <c r="T129" i="5" s="1"/>
  <c r="U129" i="5" s="1"/>
  <c r="V129" i="5" s="1"/>
  <c r="W129" i="5" s="1"/>
  <c r="X129" i="5" s="1"/>
  <c r="C129" i="5"/>
  <c r="D129" i="5" s="1"/>
  <c r="E129" i="5" s="1"/>
  <c r="F129" i="5" s="1"/>
  <c r="G129" i="5" s="1"/>
  <c r="H129" i="5" s="1"/>
  <c r="I129" i="5" s="1"/>
  <c r="J129" i="5" s="1"/>
  <c r="K129" i="5" s="1"/>
  <c r="L129" i="5" s="1"/>
  <c r="AM128" i="5"/>
  <c r="AN128" i="5" s="1"/>
  <c r="AO128" i="5" s="1"/>
  <c r="AP128" i="5" s="1"/>
  <c r="AQ128" i="5" s="1"/>
  <c r="AR128" i="5" s="1"/>
  <c r="AS128" i="5" s="1"/>
  <c r="AT128" i="5" s="1"/>
  <c r="AU128" i="5" s="1"/>
  <c r="AV128" i="5" s="1"/>
  <c r="AA128" i="5"/>
  <c r="AB128" i="5" s="1"/>
  <c r="AC128" i="5" s="1"/>
  <c r="AD128" i="5" s="1"/>
  <c r="AE128" i="5" s="1"/>
  <c r="AF128" i="5" s="1"/>
  <c r="AG128" i="5" s="1"/>
  <c r="AH128" i="5" s="1"/>
  <c r="AI128" i="5" s="1"/>
  <c r="AJ128" i="5" s="1"/>
  <c r="O128" i="5"/>
  <c r="P128" i="5" s="1"/>
  <c r="Q128" i="5" s="1"/>
  <c r="R128" i="5" s="1"/>
  <c r="S128" i="5" s="1"/>
  <c r="T128" i="5" s="1"/>
  <c r="U128" i="5" s="1"/>
  <c r="V128" i="5" s="1"/>
  <c r="W128" i="5" s="1"/>
  <c r="X128" i="5" s="1"/>
  <c r="C128" i="5"/>
  <c r="D128" i="5" s="1"/>
  <c r="E128" i="5" s="1"/>
  <c r="F128" i="5" s="1"/>
  <c r="G128" i="5" s="1"/>
  <c r="H128" i="5" s="1"/>
  <c r="I128" i="5" s="1"/>
  <c r="J128" i="5" s="1"/>
  <c r="K128" i="5" s="1"/>
  <c r="L128" i="5" s="1"/>
  <c r="AM127" i="5"/>
  <c r="AN127" i="5" s="1"/>
  <c r="AO127" i="5" s="1"/>
  <c r="AP127" i="5" s="1"/>
  <c r="AQ127" i="5" s="1"/>
  <c r="AR127" i="5" s="1"/>
  <c r="AS127" i="5" s="1"/>
  <c r="AT127" i="5" s="1"/>
  <c r="AU127" i="5" s="1"/>
  <c r="AV127" i="5" s="1"/>
  <c r="AA127" i="5"/>
  <c r="AB127" i="5" s="1"/>
  <c r="AC127" i="5" s="1"/>
  <c r="AD127" i="5" s="1"/>
  <c r="AE127" i="5" s="1"/>
  <c r="AF127" i="5" s="1"/>
  <c r="AG127" i="5" s="1"/>
  <c r="AH127" i="5" s="1"/>
  <c r="AI127" i="5" s="1"/>
  <c r="AJ127" i="5" s="1"/>
  <c r="O127" i="5"/>
  <c r="P127" i="5" s="1"/>
  <c r="Q127" i="5" s="1"/>
  <c r="R127" i="5" s="1"/>
  <c r="S127" i="5" s="1"/>
  <c r="T127" i="5" s="1"/>
  <c r="U127" i="5" s="1"/>
  <c r="V127" i="5" s="1"/>
  <c r="W127" i="5" s="1"/>
  <c r="X127" i="5" s="1"/>
  <c r="C127" i="5"/>
  <c r="D127" i="5" s="1"/>
  <c r="E127" i="5" s="1"/>
  <c r="F127" i="5" s="1"/>
  <c r="G127" i="5" s="1"/>
  <c r="H127" i="5" s="1"/>
  <c r="I127" i="5" s="1"/>
  <c r="J127" i="5" s="1"/>
  <c r="K127" i="5" s="1"/>
  <c r="L127" i="5" s="1"/>
  <c r="AM126" i="5"/>
  <c r="AN126" i="5" s="1"/>
  <c r="AO126" i="5" s="1"/>
  <c r="AP126" i="5" s="1"/>
  <c r="AQ126" i="5" s="1"/>
  <c r="AR126" i="5" s="1"/>
  <c r="AS126" i="5" s="1"/>
  <c r="AT126" i="5" s="1"/>
  <c r="AU126" i="5" s="1"/>
  <c r="AV126" i="5" s="1"/>
  <c r="AA126" i="5"/>
  <c r="AB126" i="5" s="1"/>
  <c r="AC126" i="5" s="1"/>
  <c r="AD126" i="5" s="1"/>
  <c r="AE126" i="5" s="1"/>
  <c r="AF126" i="5" s="1"/>
  <c r="AG126" i="5" s="1"/>
  <c r="AH126" i="5" s="1"/>
  <c r="AI126" i="5" s="1"/>
  <c r="AJ126" i="5" s="1"/>
  <c r="O126" i="5"/>
  <c r="P126" i="5" s="1"/>
  <c r="Q126" i="5" s="1"/>
  <c r="R126" i="5" s="1"/>
  <c r="S126" i="5" s="1"/>
  <c r="T126" i="5" s="1"/>
  <c r="U126" i="5" s="1"/>
  <c r="V126" i="5" s="1"/>
  <c r="W126" i="5" s="1"/>
  <c r="X126" i="5" s="1"/>
  <c r="C126" i="5"/>
  <c r="D126" i="5" s="1"/>
  <c r="E126" i="5" s="1"/>
  <c r="F126" i="5" s="1"/>
  <c r="G126" i="5" s="1"/>
  <c r="H126" i="5" s="1"/>
  <c r="I126" i="5" s="1"/>
  <c r="J126" i="5" s="1"/>
  <c r="K126" i="5" s="1"/>
  <c r="L126" i="5" s="1"/>
  <c r="AM125" i="5"/>
  <c r="AN125" i="5" s="1"/>
  <c r="AO125" i="5" s="1"/>
  <c r="AP125" i="5" s="1"/>
  <c r="AQ125" i="5" s="1"/>
  <c r="AR125" i="5" s="1"/>
  <c r="AS125" i="5" s="1"/>
  <c r="AT125" i="5" s="1"/>
  <c r="AU125" i="5" s="1"/>
  <c r="AV125" i="5" s="1"/>
  <c r="AA125" i="5"/>
  <c r="AB125" i="5" s="1"/>
  <c r="AC125" i="5" s="1"/>
  <c r="AD125" i="5" s="1"/>
  <c r="AE125" i="5" s="1"/>
  <c r="AF125" i="5" s="1"/>
  <c r="AG125" i="5" s="1"/>
  <c r="AH125" i="5" s="1"/>
  <c r="AI125" i="5" s="1"/>
  <c r="AJ125" i="5" s="1"/>
  <c r="O125" i="5"/>
  <c r="P125" i="5" s="1"/>
  <c r="Q125" i="5" s="1"/>
  <c r="R125" i="5" s="1"/>
  <c r="S125" i="5" s="1"/>
  <c r="T125" i="5" s="1"/>
  <c r="U125" i="5" s="1"/>
  <c r="V125" i="5" s="1"/>
  <c r="W125" i="5" s="1"/>
  <c r="X125" i="5" s="1"/>
  <c r="C125" i="5"/>
  <c r="D125" i="5" s="1"/>
  <c r="E125" i="5" s="1"/>
  <c r="F125" i="5" s="1"/>
  <c r="G125" i="5" s="1"/>
  <c r="H125" i="5" s="1"/>
  <c r="I125" i="5" s="1"/>
  <c r="J125" i="5" s="1"/>
  <c r="K125" i="5" s="1"/>
  <c r="L125" i="5" s="1"/>
  <c r="AM124" i="5"/>
  <c r="AN124" i="5" s="1"/>
  <c r="AO124" i="5" s="1"/>
  <c r="AP124" i="5" s="1"/>
  <c r="AQ124" i="5" s="1"/>
  <c r="AR124" i="5" s="1"/>
  <c r="AS124" i="5" s="1"/>
  <c r="AT124" i="5" s="1"/>
  <c r="AU124" i="5" s="1"/>
  <c r="AV124" i="5" s="1"/>
  <c r="AA124" i="5"/>
  <c r="AB124" i="5" s="1"/>
  <c r="AC124" i="5" s="1"/>
  <c r="AD124" i="5" s="1"/>
  <c r="AE124" i="5" s="1"/>
  <c r="AF124" i="5" s="1"/>
  <c r="AG124" i="5" s="1"/>
  <c r="AH124" i="5" s="1"/>
  <c r="AI124" i="5" s="1"/>
  <c r="AJ124" i="5" s="1"/>
  <c r="O124" i="5"/>
  <c r="P124" i="5" s="1"/>
  <c r="Q124" i="5" s="1"/>
  <c r="R124" i="5" s="1"/>
  <c r="S124" i="5" s="1"/>
  <c r="T124" i="5" s="1"/>
  <c r="U124" i="5" s="1"/>
  <c r="V124" i="5" s="1"/>
  <c r="W124" i="5" s="1"/>
  <c r="X124" i="5" s="1"/>
  <c r="C124" i="5"/>
  <c r="D124" i="5" s="1"/>
  <c r="E124" i="5" s="1"/>
  <c r="F124" i="5" s="1"/>
  <c r="G124" i="5" s="1"/>
  <c r="H124" i="5" s="1"/>
  <c r="I124" i="5" s="1"/>
  <c r="J124" i="5" s="1"/>
  <c r="K124" i="5" s="1"/>
  <c r="L124" i="5" s="1"/>
  <c r="AM123" i="5"/>
  <c r="AN123" i="5" s="1"/>
  <c r="AO123" i="5" s="1"/>
  <c r="AP123" i="5" s="1"/>
  <c r="AQ123" i="5" s="1"/>
  <c r="AR123" i="5" s="1"/>
  <c r="AS123" i="5" s="1"/>
  <c r="AT123" i="5" s="1"/>
  <c r="AU123" i="5" s="1"/>
  <c r="AV123" i="5" s="1"/>
  <c r="AA123" i="5"/>
  <c r="AB123" i="5" s="1"/>
  <c r="AC123" i="5" s="1"/>
  <c r="AD123" i="5" s="1"/>
  <c r="AE123" i="5" s="1"/>
  <c r="AF123" i="5" s="1"/>
  <c r="AG123" i="5" s="1"/>
  <c r="AH123" i="5" s="1"/>
  <c r="AI123" i="5" s="1"/>
  <c r="AJ123" i="5" s="1"/>
  <c r="O123" i="5"/>
  <c r="P123" i="5" s="1"/>
  <c r="Q123" i="5" s="1"/>
  <c r="R123" i="5" s="1"/>
  <c r="S123" i="5" s="1"/>
  <c r="T123" i="5" s="1"/>
  <c r="U123" i="5" s="1"/>
  <c r="V123" i="5" s="1"/>
  <c r="W123" i="5" s="1"/>
  <c r="X123" i="5" s="1"/>
  <c r="C123" i="5"/>
  <c r="D123" i="5" s="1"/>
  <c r="E123" i="5" s="1"/>
  <c r="F123" i="5" s="1"/>
  <c r="G123" i="5" s="1"/>
  <c r="H123" i="5" s="1"/>
  <c r="I123" i="5" s="1"/>
  <c r="J123" i="5" s="1"/>
  <c r="K123" i="5" s="1"/>
  <c r="L123" i="5" s="1"/>
  <c r="AM122" i="5"/>
  <c r="AN122" i="5" s="1"/>
  <c r="AO122" i="5" s="1"/>
  <c r="AP122" i="5" s="1"/>
  <c r="AQ122" i="5" s="1"/>
  <c r="AR122" i="5" s="1"/>
  <c r="AS122" i="5" s="1"/>
  <c r="AT122" i="5" s="1"/>
  <c r="AU122" i="5" s="1"/>
  <c r="AV122" i="5" s="1"/>
  <c r="AA122" i="5"/>
  <c r="AB122" i="5" s="1"/>
  <c r="AC122" i="5" s="1"/>
  <c r="AD122" i="5" s="1"/>
  <c r="AE122" i="5" s="1"/>
  <c r="AF122" i="5" s="1"/>
  <c r="AG122" i="5" s="1"/>
  <c r="AH122" i="5" s="1"/>
  <c r="AI122" i="5" s="1"/>
  <c r="AJ122" i="5" s="1"/>
  <c r="O122" i="5"/>
  <c r="P122" i="5" s="1"/>
  <c r="Q122" i="5" s="1"/>
  <c r="R122" i="5" s="1"/>
  <c r="S122" i="5" s="1"/>
  <c r="T122" i="5" s="1"/>
  <c r="U122" i="5" s="1"/>
  <c r="V122" i="5" s="1"/>
  <c r="W122" i="5" s="1"/>
  <c r="X122" i="5" s="1"/>
  <c r="C122" i="5"/>
  <c r="D122" i="5" s="1"/>
  <c r="E122" i="5" s="1"/>
  <c r="F122" i="5" s="1"/>
  <c r="G122" i="5" s="1"/>
  <c r="H122" i="5" s="1"/>
  <c r="I122" i="5" s="1"/>
  <c r="J122" i="5" s="1"/>
  <c r="K122" i="5" s="1"/>
  <c r="L122" i="5" s="1"/>
  <c r="AM121" i="5"/>
  <c r="AN121" i="5" s="1"/>
  <c r="AO121" i="5" s="1"/>
  <c r="AP121" i="5" s="1"/>
  <c r="AQ121" i="5" s="1"/>
  <c r="AR121" i="5" s="1"/>
  <c r="AS121" i="5" s="1"/>
  <c r="AT121" i="5" s="1"/>
  <c r="AU121" i="5" s="1"/>
  <c r="AV121" i="5" s="1"/>
  <c r="AA121" i="5"/>
  <c r="AB121" i="5" s="1"/>
  <c r="AC121" i="5" s="1"/>
  <c r="AD121" i="5" s="1"/>
  <c r="AE121" i="5" s="1"/>
  <c r="AF121" i="5" s="1"/>
  <c r="AG121" i="5" s="1"/>
  <c r="AH121" i="5" s="1"/>
  <c r="AI121" i="5" s="1"/>
  <c r="AJ121" i="5" s="1"/>
  <c r="O121" i="5"/>
  <c r="P121" i="5" s="1"/>
  <c r="Q121" i="5" s="1"/>
  <c r="R121" i="5" s="1"/>
  <c r="S121" i="5" s="1"/>
  <c r="T121" i="5" s="1"/>
  <c r="U121" i="5" s="1"/>
  <c r="V121" i="5" s="1"/>
  <c r="W121" i="5" s="1"/>
  <c r="X121" i="5" s="1"/>
  <c r="C121" i="5"/>
  <c r="D121" i="5" s="1"/>
  <c r="E121" i="5" s="1"/>
  <c r="F121" i="5" s="1"/>
  <c r="G121" i="5" s="1"/>
  <c r="H121" i="5" s="1"/>
  <c r="I121" i="5" s="1"/>
  <c r="J121" i="5" s="1"/>
  <c r="K121" i="5" s="1"/>
  <c r="L121" i="5" s="1"/>
  <c r="AM120" i="5"/>
  <c r="AN120" i="5" s="1"/>
  <c r="AO120" i="5" s="1"/>
  <c r="AP120" i="5" s="1"/>
  <c r="AQ120" i="5" s="1"/>
  <c r="AR120" i="5" s="1"/>
  <c r="AS120" i="5" s="1"/>
  <c r="AT120" i="5" s="1"/>
  <c r="AU120" i="5" s="1"/>
  <c r="AV120" i="5" s="1"/>
  <c r="AA120" i="5"/>
  <c r="AB120" i="5" s="1"/>
  <c r="AC120" i="5" s="1"/>
  <c r="AD120" i="5" s="1"/>
  <c r="AE120" i="5" s="1"/>
  <c r="AF120" i="5" s="1"/>
  <c r="AG120" i="5" s="1"/>
  <c r="AH120" i="5" s="1"/>
  <c r="AI120" i="5" s="1"/>
  <c r="AJ120" i="5" s="1"/>
  <c r="O120" i="5"/>
  <c r="P120" i="5" s="1"/>
  <c r="Q120" i="5" s="1"/>
  <c r="R120" i="5" s="1"/>
  <c r="S120" i="5" s="1"/>
  <c r="T120" i="5" s="1"/>
  <c r="U120" i="5" s="1"/>
  <c r="V120" i="5" s="1"/>
  <c r="W120" i="5" s="1"/>
  <c r="X120" i="5" s="1"/>
  <c r="C120" i="5"/>
  <c r="D120" i="5" s="1"/>
  <c r="E120" i="5" s="1"/>
  <c r="F120" i="5" s="1"/>
  <c r="G120" i="5" s="1"/>
  <c r="H120" i="5" s="1"/>
  <c r="I120" i="5" s="1"/>
  <c r="J120" i="5" s="1"/>
  <c r="K120" i="5" s="1"/>
  <c r="L120" i="5" s="1"/>
  <c r="AM110" i="5"/>
  <c r="AN110" i="5" s="1"/>
  <c r="AO110" i="5" s="1"/>
  <c r="AP110" i="5" s="1"/>
  <c r="AQ110" i="5" s="1"/>
  <c r="AR110" i="5" s="1"/>
  <c r="AS110" i="5" s="1"/>
  <c r="AT110" i="5" s="1"/>
  <c r="AU110" i="5" s="1"/>
  <c r="AV110" i="5" s="1"/>
  <c r="AA110" i="5"/>
  <c r="AB110" i="5" s="1"/>
  <c r="AC110" i="5" s="1"/>
  <c r="AD110" i="5" s="1"/>
  <c r="AE110" i="5" s="1"/>
  <c r="AF110" i="5" s="1"/>
  <c r="AG110" i="5" s="1"/>
  <c r="AH110" i="5" s="1"/>
  <c r="AI110" i="5" s="1"/>
  <c r="AJ110" i="5" s="1"/>
  <c r="O110" i="5"/>
  <c r="P110" i="5" s="1"/>
  <c r="Q110" i="5" s="1"/>
  <c r="R110" i="5" s="1"/>
  <c r="S110" i="5" s="1"/>
  <c r="T110" i="5" s="1"/>
  <c r="U110" i="5" s="1"/>
  <c r="V110" i="5" s="1"/>
  <c r="W110" i="5" s="1"/>
  <c r="X110" i="5" s="1"/>
  <c r="C110" i="5"/>
  <c r="D110" i="5" s="1"/>
  <c r="E110" i="5" s="1"/>
  <c r="F110" i="5" s="1"/>
  <c r="G110" i="5" s="1"/>
  <c r="H110" i="5" s="1"/>
  <c r="I110" i="5" s="1"/>
  <c r="J110" i="5" s="1"/>
  <c r="K110" i="5" s="1"/>
  <c r="L110" i="5" s="1"/>
  <c r="AM109" i="5"/>
  <c r="AN109" i="5" s="1"/>
  <c r="AO109" i="5" s="1"/>
  <c r="AP109" i="5" s="1"/>
  <c r="AQ109" i="5" s="1"/>
  <c r="AR109" i="5" s="1"/>
  <c r="AS109" i="5" s="1"/>
  <c r="AT109" i="5" s="1"/>
  <c r="AU109" i="5" s="1"/>
  <c r="AV109" i="5" s="1"/>
  <c r="AA109" i="5"/>
  <c r="AB109" i="5" s="1"/>
  <c r="AC109" i="5" s="1"/>
  <c r="AD109" i="5" s="1"/>
  <c r="AE109" i="5" s="1"/>
  <c r="AF109" i="5" s="1"/>
  <c r="AG109" i="5" s="1"/>
  <c r="AH109" i="5" s="1"/>
  <c r="AI109" i="5" s="1"/>
  <c r="AJ109" i="5" s="1"/>
  <c r="O109" i="5"/>
  <c r="P109" i="5" s="1"/>
  <c r="Q109" i="5" s="1"/>
  <c r="R109" i="5" s="1"/>
  <c r="S109" i="5" s="1"/>
  <c r="T109" i="5" s="1"/>
  <c r="U109" i="5" s="1"/>
  <c r="V109" i="5" s="1"/>
  <c r="W109" i="5" s="1"/>
  <c r="X109" i="5" s="1"/>
  <c r="C109" i="5"/>
  <c r="D109" i="5" s="1"/>
  <c r="E109" i="5" s="1"/>
  <c r="F109" i="5" s="1"/>
  <c r="G109" i="5" s="1"/>
  <c r="H109" i="5" s="1"/>
  <c r="I109" i="5" s="1"/>
  <c r="J109" i="5" s="1"/>
  <c r="K109" i="5" s="1"/>
  <c r="L109" i="5" s="1"/>
  <c r="AM108" i="5"/>
  <c r="AN108" i="5" s="1"/>
  <c r="AO108" i="5" s="1"/>
  <c r="AP108" i="5" s="1"/>
  <c r="AQ108" i="5" s="1"/>
  <c r="AR108" i="5" s="1"/>
  <c r="AS108" i="5" s="1"/>
  <c r="AT108" i="5" s="1"/>
  <c r="AU108" i="5" s="1"/>
  <c r="AV108" i="5" s="1"/>
  <c r="AA108" i="5"/>
  <c r="AB108" i="5" s="1"/>
  <c r="AC108" i="5" s="1"/>
  <c r="AD108" i="5" s="1"/>
  <c r="AE108" i="5" s="1"/>
  <c r="AF108" i="5" s="1"/>
  <c r="AG108" i="5" s="1"/>
  <c r="AH108" i="5" s="1"/>
  <c r="AI108" i="5" s="1"/>
  <c r="AJ108" i="5" s="1"/>
  <c r="O108" i="5"/>
  <c r="P108" i="5" s="1"/>
  <c r="Q108" i="5" s="1"/>
  <c r="R108" i="5" s="1"/>
  <c r="S108" i="5" s="1"/>
  <c r="T108" i="5" s="1"/>
  <c r="U108" i="5" s="1"/>
  <c r="V108" i="5" s="1"/>
  <c r="W108" i="5" s="1"/>
  <c r="X108" i="5" s="1"/>
  <c r="C108" i="5"/>
  <c r="D108" i="5" s="1"/>
  <c r="E108" i="5" s="1"/>
  <c r="F108" i="5" s="1"/>
  <c r="G108" i="5" s="1"/>
  <c r="H108" i="5" s="1"/>
  <c r="I108" i="5" s="1"/>
  <c r="J108" i="5" s="1"/>
  <c r="K108" i="5" s="1"/>
  <c r="L108" i="5" s="1"/>
  <c r="AM107" i="5"/>
  <c r="AN107" i="5" s="1"/>
  <c r="AO107" i="5" s="1"/>
  <c r="AP107" i="5" s="1"/>
  <c r="AQ107" i="5" s="1"/>
  <c r="AR107" i="5" s="1"/>
  <c r="AS107" i="5" s="1"/>
  <c r="AT107" i="5" s="1"/>
  <c r="AU107" i="5" s="1"/>
  <c r="AV107" i="5" s="1"/>
  <c r="AA107" i="5"/>
  <c r="AB107" i="5" s="1"/>
  <c r="AC107" i="5" s="1"/>
  <c r="AD107" i="5" s="1"/>
  <c r="AE107" i="5" s="1"/>
  <c r="AF107" i="5" s="1"/>
  <c r="AG107" i="5" s="1"/>
  <c r="AH107" i="5" s="1"/>
  <c r="AI107" i="5" s="1"/>
  <c r="AJ107" i="5" s="1"/>
  <c r="O107" i="5"/>
  <c r="P107" i="5" s="1"/>
  <c r="Q107" i="5" s="1"/>
  <c r="R107" i="5" s="1"/>
  <c r="S107" i="5" s="1"/>
  <c r="T107" i="5" s="1"/>
  <c r="U107" i="5" s="1"/>
  <c r="V107" i="5" s="1"/>
  <c r="W107" i="5" s="1"/>
  <c r="X107" i="5" s="1"/>
  <c r="C107" i="5"/>
  <c r="D107" i="5" s="1"/>
  <c r="E107" i="5" s="1"/>
  <c r="F107" i="5" s="1"/>
  <c r="G107" i="5" s="1"/>
  <c r="H107" i="5" s="1"/>
  <c r="I107" i="5" s="1"/>
  <c r="J107" i="5" s="1"/>
  <c r="K107" i="5" s="1"/>
  <c r="L107" i="5" s="1"/>
  <c r="AM106" i="5"/>
  <c r="AN106" i="5" s="1"/>
  <c r="AO106" i="5" s="1"/>
  <c r="AP106" i="5" s="1"/>
  <c r="AQ106" i="5" s="1"/>
  <c r="AR106" i="5" s="1"/>
  <c r="AS106" i="5" s="1"/>
  <c r="AT106" i="5" s="1"/>
  <c r="AU106" i="5" s="1"/>
  <c r="AV106" i="5" s="1"/>
  <c r="AA106" i="5"/>
  <c r="AB106" i="5" s="1"/>
  <c r="AC106" i="5" s="1"/>
  <c r="AD106" i="5" s="1"/>
  <c r="AE106" i="5" s="1"/>
  <c r="AF106" i="5" s="1"/>
  <c r="AG106" i="5" s="1"/>
  <c r="AH106" i="5" s="1"/>
  <c r="AI106" i="5" s="1"/>
  <c r="AJ106" i="5" s="1"/>
  <c r="O106" i="5"/>
  <c r="P106" i="5" s="1"/>
  <c r="Q106" i="5" s="1"/>
  <c r="R106" i="5" s="1"/>
  <c r="S106" i="5" s="1"/>
  <c r="T106" i="5" s="1"/>
  <c r="U106" i="5" s="1"/>
  <c r="V106" i="5" s="1"/>
  <c r="W106" i="5" s="1"/>
  <c r="X106" i="5" s="1"/>
  <c r="C106" i="5"/>
  <c r="D106" i="5" s="1"/>
  <c r="E106" i="5" s="1"/>
  <c r="F106" i="5" s="1"/>
  <c r="G106" i="5" s="1"/>
  <c r="H106" i="5" s="1"/>
  <c r="I106" i="5" s="1"/>
  <c r="J106" i="5" s="1"/>
  <c r="K106" i="5" s="1"/>
  <c r="L106" i="5" s="1"/>
  <c r="AM105" i="5"/>
  <c r="AN105" i="5" s="1"/>
  <c r="AO105" i="5" s="1"/>
  <c r="AP105" i="5" s="1"/>
  <c r="AQ105" i="5" s="1"/>
  <c r="AR105" i="5" s="1"/>
  <c r="AS105" i="5" s="1"/>
  <c r="AT105" i="5" s="1"/>
  <c r="AU105" i="5" s="1"/>
  <c r="AV105" i="5" s="1"/>
  <c r="AA105" i="5"/>
  <c r="AB105" i="5" s="1"/>
  <c r="AC105" i="5" s="1"/>
  <c r="AD105" i="5" s="1"/>
  <c r="AE105" i="5" s="1"/>
  <c r="AF105" i="5" s="1"/>
  <c r="AG105" i="5" s="1"/>
  <c r="AH105" i="5" s="1"/>
  <c r="AI105" i="5" s="1"/>
  <c r="AJ105" i="5" s="1"/>
  <c r="O105" i="5"/>
  <c r="P105" i="5" s="1"/>
  <c r="Q105" i="5" s="1"/>
  <c r="R105" i="5" s="1"/>
  <c r="S105" i="5" s="1"/>
  <c r="T105" i="5" s="1"/>
  <c r="U105" i="5" s="1"/>
  <c r="V105" i="5" s="1"/>
  <c r="W105" i="5" s="1"/>
  <c r="X105" i="5" s="1"/>
  <c r="C105" i="5"/>
  <c r="D105" i="5" s="1"/>
  <c r="E105" i="5" s="1"/>
  <c r="F105" i="5" s="1"/>
  <c r="G105" i="5" s="1"/>
  <c r="H105" i="5" s="1"/>
  <c r="I105" i="5" s="1"/>
  <c r="J105" i="5" s="1"/>
  <c r="K105" i="5" s="1"/>
  <c r="L105" i="5" s="1"/>
  <c r="AM104" i="5"/>
  <c r="AN104" i="5" s="1"/>
  <c r="AO104" i="5" s="1"/>
  <c r="AP104" i="5" s="1"/>
  <c r="AQ104" i="5" s="1"/>
  <c r="AR104" i="5" s="1"/>
  <c r="AS104" i="5" s="1"/>
  <c r="AT104" i="5" s="1"/>
  <c r="AU104" i="5" s="1"/>
  <c r="AV104" i="5" s="1"/>
  <c r="AA104" i="5"/>
  <c r="AB104" i="5" s="1"/>
  <c r="AC104" i="5" s="1"/>
  <c r="AD104" i="5" s="1"/>
  <c r="AE104" i="5" s="1"/>
  <c r="AF104" i="5" s="1"/>
  <c r="AG104" i="5" s="1"/>
  <c r="AH104" i="5" s="1"/>
  <c r="AI104" i="5" s="1"/>
  <c r="AJ104" i="5" s="1"/>
  <c r="O104" i="5"/>
  <c r="P104" i="5" s="1"/>
  <c r="Q104" i="5" s="1"/>
  <c r="R104" i="5" s="1"/>
  <c r="S104" i="5" s="1"/>
  <c r="T104" i="5" s="1"/>
  <c r="U104" i="5" s="1"/>
  <c r="V104" i="5" s="1"/>
  <c r="W104" i="5" s="1"/>
  <c r="X104" i="5" s="1"/>
  <c r="C104" i="5"/>
  <c r="D104" i="5" s="1"/>
  <c r="E104" i="5" s="1"/>
  <c r="F104" i="5" s="1"/>
  <c r="G104" i="5" s="1"/>
  <c r="H104" i="5" s="1"/>
  <c r="I104" i="5" s="1"/>
  <c r="J104" i="5" s="1"/>
  <c r="K104" i="5" s="1"/>
  <c r="L104" i="5" s="1"/>
  <c r="AM103" i="5"/>
  <c r="AN103" i="5" s="1"/>
  <c r="AO103" i="5" s="1"/>
  <c r="AP103" i="5" s="1"/>
  <c r="AQ103" i="5" s="1"/>
  <c r="AR103" i="5" s="1"/>
  <c r="AS103" i="5" s="1"/>
  <c r="AT103" i="5" s="1"/>
  <c r="AU103" i="5" s="1"/>
  <c r="AV103" i="5" s="1"/>
  <c r="AA103" i="5"/>
  <c r="AB103" i="5" s="1"/>
  <c r="AC103" i="5" s="1"/>
  <c r="AD103" i="5" s="1"/>
  <c r="AE103" i="5" s="1"/>
  <c r="AF103" i="5" s="1"/>
  <c r="AG103" i="5" s="1"/>
  <c r="AH103" i="5" s="1"/>
  <c r="AI103" i="5" s="1"/>
  <c r="AJ103" i="5" s="1"/>
  <c r="O103" i="5"/>
  <c r="P103" i="5" s="1"/>
  <c r="Q103" i="5" s="1"/>
  <c r="R103" i="5" s="1"/>
  <c r="S103" i="5" s="1"/>
  <c r="T103" i="5" s="1"/>
  <c r="U103" i="5" s="1"/>
  <c r="V103" i="5" s="1"/>
  <c r="W103" i="5" s="1"/>
  <c r="X103" i="5" s="1"/>
  <c r="C103" i="5"/>
  <c r="D103" i="5" s="1"/>
  <c r="E103" i="5" s="1"/>
  <c r="F103" i="5" s="1"/>
  <c r="G103" i="5" s="1"/>
  <c r="H103" i="5" s="1"/>
  <c r="I103" i="5" s="1"/>
  <c r="J103" i="5" s="1"/>
  <c r="K103" i="5" s="1"/>
  <c r="L103" i="5" s="1"/>
  <c r="AM102" i="5"/>
  <c r="AN102" i="5" s="1"/>
  <c r="AO102" i="5" s="1"/>
  <c r="AP102" i="5" s="1"/>
  <c r="AQ102" i="5" s="1"/>
  <c r="AR102" i="5" s="1"/>
  <c r="AS102" i="5" s="1"/>
  <c r="AT102" i="5" s="1"/>
  <c r="AU102" i="5" s="1"/>
  <c r="AV102" i="5" s="1"/>
  <c r="AA102" i="5"/>
  <c r="AB102" i="5" s="1"/>
  <c r="AC102" i="5" s="1"/>
  <c r="AD102" i="5" s="1"/>
  <c r="AE102" i="5" s="1"/>
  <c r="AF102" i="5" s="1"/>
  <c r="AG102" i="5" s="1"/>
  <c r="AH102" i="5" s="1"/>
  <c r="AI102" i="5" s="1"/>
  <c r="AJ102" i="5" s="1"/>
  <c r="O102" i="5"/>
  <c r="P102" i="5" s="1"/>
  <c r="Q102" i="5" s="1"/>
  <c r="R102" i="5" s="1"/>
  <c r="S102" i="5" s="1"/>
  <c r="T102" i="5" s="1"/>
  <c r="U102" i="5" s="1"/>
  <c r="V102" i="5" s="1"/>
  <c r="W102" i="5" s="1"/>
  <c r="X102" i="5" s="1"/>
  <c r="C102" i="5"/>
  <c r="D102" i="5" s="1"/>
  <c r="E102" i="5" s="1"/>
  <c r="F102" i="5" s="1"/>
  <c r="G102" i="5" s="1"/>
  <c r="H102" i="5" s="1"/>
  <c r="I102" i="5" s="1"/>
  <c r="J102" i="5" s="1"/>
  <c r="K102" i="5" s="1"/>
  <c r="L102" i="5" s="1"/>
  <c r="AM101" i="5"/>
  <c r="AN101" i="5" s="1"/>
  <c r="AO101" i="5" s="1"/>
  <c r="AP101" i="5" s="1"/>
  <c r="AQ101" i="5" s="1"/>
  <c r="AR101" i="5" s="1"/>
  <c r="AS101" i="5" s="1"/>
  <c r="AT101" i="5" s="1"/>
  <c r="AU101" i="5" s="1"/>
  <c r="AV101" i="5" s="1"/>
  <c r="AA101" i="5"/>
  <c r="AB101" i="5" s="1"/>
  <c r="AC101" i="5" s="1"/>
  <c r="AD101" i="5" s="1"/>
  <c r="AE101" i="5" s="1"/>
  <c r="AF101" i="5" s="1"/>
  <c r="AG101" i="5" s="1"/>
  <c r="AH101" i="5" s="1"/>
  <c r="AI101" i="5" s="1"/>
  <c r="AJ101" i="5" s="1"/>
  <c r="O101" i="5"/>
  <c r="P101" i="5" s="1"/>
  <c r="Q101" i="5" s="1"/>
  <c r="R101" i="5" s="1"/>
  <c r="S101" i="5" s="1"/>
  <c r="T101" i="5" s="1"/>
  <c r="U101" i="5" s="1"/>
  <c r="V101" i="5" s="1"/>
  <c r="W101" i="5" s="1"/>
  <c r="X101" i="5" s="1"/>
  <c r="C101" i="5"/>
  <c r="D101" i="5" s="1"/>
  <c r="E101" i="5" s="1"/>
  <c r="F101" i="5" s="1"/>
  <c r="G101" i="5" s="1"/>
  <c r="H101" i="5" s="1"/>
  <c r="I101" i="5" s="1"/>
  <c r="J101" i="5" s="1"/>
  <c r="K101" i="5" s="1"/>
  <c r="L101" i="5" s="1"/>
  <c r="AM91" i="5"/>
  <c r="AN91" i="5" s="1"/>
  <c r="AO91" i="5" s="1"/>
  <c r="AP91" i="5" s="1"/>
  <c r="AQ91" i="5" s="1"/>
  <c r="AR91" i="5" s="1"/>
  <c r="AS91" i="5" s="1"/>
  <c r="AT91" i="5" s="1"/>
  <c r="AU91" i="5" s="1"/>
  <c r="AV91" i="5" s="1"/>
  <c r="AA91" i="5"/>
  <c r="AB91" i="5" s="1"/>
  <c r="AC91" i="5" s="1"/>
  <c r="AD91" i="5" s="1"/>
  <c r="AE91" i="5" s="1"/>
  <c r="AF91" i="5" s="1"/>
  <c r="AG91" i="5" s="1"/>
  <c r="AH91" i="5" s="1"/>
  <c r="AI91" i="5" s="1"/>
  <c r="AJ91" i="5" s="1"/>
  <c r="O91" i="5"/>
  <c r="P91" i="5" s="1"/>
  <c r="Q91" i="5" s="1"/>
  <c r="R91" i="5" s="1"/>
  <c r="S91" i="5" s="1"/>
  <c r="T91" i="5" s="1"/>
  <c r="U91" i="5" s="1"/>
  <c r="V91" i="5" s="1"/>
  <c r="W91" i="5" s="1"/>
  <c r="X91" i="5" s="1"/>
  <c r="C91" i="5"/>
  <c r="D91" i="5" s="1"/>
  <c r="E91" i="5" s="1"/>
  <c r="F91" i="5" s="1"/>
  <c r="G91" i="5" s="1"/>
  <c r="H91" i="5" s="1"/>
  <c r="I91" i="5" s="1"/>
  <c r="J91" i="5" s="1"/>
  <c r="K91" i="5" s="1"/>
  <c r="L91" i="5" s="1"/>
  <c r="AM90" i="5"/>
  <c r="AN90" i="5" s="1"/>
  <c r="AO90" i="5" s="1"/>
  <c r="AP90" i="5" s="1"/>
  <c r="AQ90" i="5" s="1"/>
  <c r="AR90" i="5" s="1"/>
  <c r="AS90" i="5" s="1"/>
  <c r="AT90" i="5" s="1"/>
  <c r="AU90" i="5" s="1"/>
  <c r="AV90" i="5" s="1"/>
  <c r="AA90" i="5"/>
  <c r="AB90" i="5" s="1"/>
  <c r="AC90" i="5" s="1"/>
  <c r="AD90" i="5" s="1"/>
  <c r="AE90" i="5" s="1"/>
  <c r="AF90" i="5" s="1"/>
  <c r="AG90" i="5" s="1"/>
  <c r="AH90" i="5" s="1"/>
  <c r="AI90" i="5" s="1"/>
  <c r="AJ90" i="5" s="1"/>
  <c r="O90" i="5"/>
  <c r="P90" i="5" s="1"/>
  <c r="Q90" i="5" s="1"/>
  <c r="R90" i="5" s="1"/>
  <c r="S90" i="5" s="1"/>
  <c r="T90" i="5" s="1"/>
  <c r="U90" i="5" s="1"/>
  <c r="V90" i="5" s="1"/>
  <c r="W90" i="5" s="1"/>
  <c r="X90" i="5" s="1"/>
  <c r="C90" i="5"/>
  <c r="D90" i="5" s="1"/>
  <c r="E90" i="5" s="1"/>
  <c r="F90" i="5" s="1"/>
  <c r="G90" i="5" s="1"/>
  <c r="H90" i="5" s="1"/>
  <c r="I90" i="5" s="1"/>
  <c r="J90" i="5" s="1"/>
  <c r="K90" i="5" s="1"/>
  <c r="L90" i="5" s="1"/>
  <c r="AM89" i="5"/>
  <c r="AN89" i="5" s="1"/>
  <c r="AO89" i="5" s="1"/>
  <c r="AP89" i="5" s="1"/>
  <c r="AQ89" i="5" s="1"/>
  <c r="AR89" i="5" s="1"/>
  <c r="AS89" i="5" s="1"/>
  <c r="AT89" i="5" s="1"/>
  <c r="AU89" i="5" s="1"/>
  <c r="AV89" i="5" s="1"/>
  <c r="AA89" i="5"/>
  <c r="AB89" i="5" s="1"/>
  <c r="AC89" i="5" s="1"/>
  <c r="AD89" i="5" s="1"/>
  <c r="AE89" i="5" s="1"/>
  <c r="AF89" i="5" s="1"/>
  <c r="AG89" i="5" s="1"/>
  <c r="AH89" i="5" s="1"/>
  <c r="AI89" i="5" s="1"/>
  <c r="AJ89" i="5" s="1"/>
  <c r="O89" i="5"/>
  <c r="P89" i="5" s="1"/>
  <c r="Q89" i="5" s="1"/>
  <c r="R89" i="5" s="1"/>
  <c r="S89" i="5" s="1"/>
  <c r="T89" i="5" s="1"/>
  <c r="U89" i="5" s="1"/>
  <c r="V89" i="5" s="1"/>
  <c r="W89" i="5" s="1"/>
  <c r="X89" i="5" s="1"/>
  <c r="C89" i="5"/>
  <c r="D89" i="5" s="1"/>
  <c r="E89" i="5" s="1"/>
  <c r="F89" i="5" s="1"/>
  <c r="G89" i="5" s="1"/>
  <c r="H89" i="5" s="1"/>
  <c r="I89" i="5" s="1"/>
  <c r="J89" i="5" s="1"/>
  <c r="K89" i="5" s="1"/>
  <c r="L89" i="5" s="1"/>
  <c r="AM88" i="5"/>
  <c r="AN88" i="5" s="1"/>
  <c r="AO88" i="5" s="1"/>
  <c r="AP88" i="5" s="1"/>
  <c r="AQ88" i="5" s="1"/>
  <c r="AR88" i="5" s="1"/>
  <c r="AS88" i="5" s="1"/>
  <c r="AT88" i="5" s="1"/>
  <c r="AU88" i="5" s="1"/>
  <c r="AV88" i="5" s="1"/>
  <c r="AA88" i="5"/>
  <c r="AB88" i="5" s="1"/>
  <c r="AC88" i="5" s="1"/>
  <c r="AD88" i="5" s="1"/>
  <c r="AE88" i="5" s="1"/>
  <c r="AF88" i="5" s="1"/>
  <c r="AG88" i="5" s="1"/>
  <c r="AH88" i="5" s="1"/>
  <c r="AI88" i="5" s="1"/>
  <c r="AJ88" i="5" s="1"/>
  <c r="O88" i="5"/>
  <c r="P88" i="5" s="1"/>
  <c r="Q88" i="5" s="1"/>
  <c r="R88" i="5" s="1"/>
  <c r="S88" i="5" s="1"/>
  <c r="T88" i="5" s="1"/>
  <c r="U88" i="5" s="1"/>
  <c r="V88" i="5" s="1"/>
  <c r="W88" i="5" s="1"/>
  <c r="X88" i="5" s="1"/>
  <c r="C88" i="5"/>
  <c r="D88" i="5" s="1"/>
  <c r="E88" i="5" s="1"/>
  <c r="F88" i="5" s="1"/>
  <c r="G88" i="5" s="1"/>
  <c r="H88" i="5" s="1"/>
  <c r="I88" i="5" s="1"/>
  <c r="J88" i="5" s="1"/>
  <c r="K88" i="5" s="1"/>
  <c r="L88" i="5" s="1"/>
  <c r="AM87" i="5"/>
  <c r="AN87" i="5" s="1"/>
  <c r="AO87" i="5" s="1"/>
  <c r="AP87" i="5" s="1"/>
  <c r="AQ87" i="5" s="1"/>
  <c r="AR87" i="5" s="1"/>
  <c r="AS87" i="5" s="1"/>
  <c r="AT87" i="5" s="1"/>
  <c r="AU87" i="5" s="1"/>
  <c r="AV87" i="5" s="1"/>
  <c r="AA87" i="5"/>
  <c r="AB87" i="5" s="1"/>
  <c r="AC87" i="5" s="1"/>
  <c r="AD87" i="5" s="1"/>
  <c r="AE87" i="5" s="1"/>
  <c r="AF87" i="5" s="1"/>
  <c r="AG87" i="5" s="1"/>
  <c r="AH87" i="5" s="1"/>
  <c r="AI87" i="5" s="1"/>
  <c r="AJ87" i="5" s="1"/>
  <c r="O87" i="5"/>
  <c r="P87" i="5" s="1"/>
  <c r="Q87" i="5" s="1"/>
  <c r="R87" i="5" s="1"/>
  <c r="S87" i="5" s="1"/>
  <c r="T87" i="5" s="1"/>
  <c r="U87" i="5" s="1"/>
  <c r="V87" i="5" s="1"/>
  <c r="W87" i="5" s="1"/>
  <c r="X87" i="5" s="1"/>
  <c r="C87" i="5"/>
  <c r="D87" i="5" s="1"/>
  <c r="E87" i="5" s="1"/>
  <c r="F87" i="5" s="1"/>
  <c r="G87" i="5" s="1"/>
  <c r="H87" i="5" s="1"/>
  <c r="I87" i="5" s="1"/>
  <c r="J87" i="5" s="1"/>
  <c r="K87" i="5" s="1"/>
  <c r="L87" i="5" s="1"/>
  <c r="AM86" i="5"/>
  <c r="AN86" i="5" s="1"/>
  <c r="AO86" i="5" s="1"/>
  <c r="AP86" i="5" s="1"/>
  <c r="AQ86" i="5" s="1"/>
  <c r="AR86" i="5" s="1"/>
  <c r="AS86" i="5" s="1"/>
  <c r="AT86" i="5" s="1"/>
  <c r="AU86" i="5" s="1"/>
  <c r="AV86" i="5" s="1"/>
  <c r="AA86" i="5"/>
  <c r="AB86" i="5" s="1"/>
  <c r="AC86" i="5" s="1"/>
  <c r="AD86" i="5" s="1"/>
  <c r="AE86" i="5" s="1"/>
  <c r="AF86" i="5" s="1"/>
  <c r="AG86" i="5" s="1"/>
  <c r="AH86" i="5" s="1"/>
  <c r="AI86" i="5" s="1"/>
  <c r="AJ86" i="5" s="1"/>
  <c r="O86" i="5"/>
  <c r="P86" i="5" s="1"/>
  <c r="Q86" i="5" s="1"/>
  <c r="R86" i="5" s="1"/>
  <c r="S86" i="5" s="1"/>
  <c r="T86" i="5" s="1"/>
  <c r="U86" i="5" s="1"/>
  <c r="V86" i="5" s="1"/>
  <c r="W86" i="5" s="1"/>
  <c r="X86" i="5" s="1"/>
  <c r="C86" i="5"/>
  <c r="D86" i="5" s="1"/>
  <c r="E86" i="5" s="1"/>
  <c r="F86" i="5" s="1"/>
  <c r="G86" i="5" s="1"/>
  <c r="H86" i="5" s="1"/>
  <c r="I86" i="5" s="1"/>
  <c r="J86" i="5" s="1"/>
  <c r="K86" i="5" s="1"/>
  <c r="L86" i="5" s="1"/>
  <c r="AM85" i="5"/>
  <c r="AN85" i="5" s="1"/>
  <c r="AO85" i="5" s="1"/>
  <c r="AP85" i="5" s="1"/>
  <c r="AQ85" i="5" s="1"/>
  <c r="AR85" i="5" s="1"/>
  <c r="AS85" i="5" s="1"/>
  <c r="AT85" i="5" s="1"/>
  <c r="AU85" i="5" s="1"/>
  <c r="AV85" i="5" s="1"/>
  <c r="AA85" i="5"/>
  <c r="AB85" i="5" s="1"/>
  <c r="AC85" i="5" s="1"/>
  <c r="AD85" i="5" s="1"/>
  <c r="AE85" i="5" s="1"/>
  <c r="AF85" i="5" s="1"/>
  <c r="AG85" i="5" s="1"/>
  <c r="AH85" i="5" s="1"/>
  <c r="AI85" i="5" s="1"/>
  <c r="AJ85" i="5" s="1"/>
  <c r="O85" i="5"/>
  <c r="P85" i="5" s="1"/>
  <c r="Q85" i="5" s="1"/>
  <c r="R85" i="5" s="1"/>
  <c r="S85" i="5" s="1"/>
  <c r="T85" i="5" s="1"/>
  <c r="U85" i="5" s="1"/>
  <c r="V85" i="5" s="1"/>
  <c r="W85" i="5" s="1"/>
  <c r="X85" i="5" s="1"/>
  <c r="C85" i="5"/>
  <c r="D85" i="5" s="1"/>
  <c r="E85" i="5" s="1"/>
  <c r="F85" i="5" s="1"/>
  <c r="G85" i="5" s="1"/>
  <c r="H85" i="5" s="1"/>
  <c r="I85" i="5" s="1"/>
  <c r="J85" i="5" s="1"/>
  <c r="K85" i="5" s="1"/>
  <c r="L85" i="5" s="1"/>
  <c r="AM84" i="5"/>
  <c r="AN84" i="5" s="1"/>
  <c r="AO84" i="5" s="1"/>
  <c r="AP84" i="5" s="1"/>
  <c r="AQ84" i="5" s="1"/>
  <c r="AR84" i="5" s="1"/>
  <c r="AS84" i="5" s="1"/>
  <c r="AT84" i="5" s="1"/>
  <c r="AU84" i="5" s="1"/>
  <c r="AV84" i="5" s="1"/>
  <c r="AA84" i="5"/>
  <c r="AB84" i="5" s="1"/>
  <c r="AC84" i="5" s="1"/>
  <c r="AD84" i="5" s="1"/>
  <c r="AE84" i="5" s="1"/>
  <c r="AF84" i="5" s="1"/>
  <c r="AG84" i="5" s="1"/>
  <c r="AH84" i="5" s="1"/>
  <c r="AI84" i="5" s="1"/>
  <c r="AJ84" i="5" s="1"/>
  <c r="O84" i="5"/>
  <c r="P84" i="5" s="1"/>
  <c r="Q84" i="5" s="1"/>
  <c r="R84" i="5" s="1"/>
  <c r="S84" i="5" s="1"/>
  <c r="T84" i="5" s="1"/>
  <c r="U84" i="5" s="1"/>
  <c r="V84" i="5" s="1"/>
  <c r="W84" i="5" s="1"/>
  <c r="X84" i="5" s="1"/>
  <c r="C84" i="5"/>
  <c r="D84" i="5" s="1"/>
  <c r="E84" i="5" s="1"/>
  <c r="F84" i="5" s="1"/>
  <c r="G84" i="5" s="1"/>
  <c r="H84" i="5" s="1"/>
  <c r="I84" i="5" s="1"/>
  <c r="J84" i="5" s="1"/>
  <c r="K84" i="5" s="1"/>
  <c r="L84" i="5" s="1"/>
  <c r="AM83" i="5"/>
  <c r="AN83" i="5" s="1"/>
  <c r="AO83" i="5" s="1"/>
  <c r="AP83" i="5" s="1"/>
  <c r="AQ83" i="5" s="1"/>
  <c r="AR83" i="5" s="1"/>
  <c r="AS83" i="5" s="1"/>
  <c r="AT83" i="5" s="1"/>
  <c r="AU83" i="5" s="1"/>
  <c r="AV83" i="5" s="1"/>
  <c r="AA83" i="5"/>
  <c r="AB83" i="5" s="1"/>
  <c r="AC83" i="5" s="1"/>
  <c r="AD83" i="5" s="1"/>
  <c r="AE83" i="5" s="1"/>
  <c r="AF83" i="5" s="1"/>
  <c r="AG83" i="5" s="1"/>
  <c r="AH83" i="5" s="1"/>
  <c r="AI83" i="5" s="1"/>
  <c r="AJ83" i="5" s="1"/>
  <c r="O83" i="5"/>
  <c r="P83" i="5" s="1"/>
  <c r="Q83" i="5" s="1"/>
  <c r="R83" i="5" s="1"/>
  <c r="S83" i="5" s="1"/>
  <c r="T83" i="5" s="1"/>
  <c r="U83" i="5" s="1"/>
  <c r="V83" i="5" s="1"/>
  <c r="W83" i="5" s="1"/>
  <c r="X83" i="5" s="1"/>
  <c r="C83" i="5"/>
  <c r="D83" i="5" s="1"/>
  <c r="E83" i="5" s="1"/>
  <c r="F83" i="5" s="1"/>
  <c r="G83" i="5" s="1"/>
  <c r="H83" i="5" s="1"/>
  <c r="I83" i="5" s="1"/>
  <c r="J83" i="5" s="1"/>
  <c r="K83" i="5" s="1"/>
  <c r="L83" i="5" s="1"/>
  <c r="AM74" i="5"/>
  <c r="AN74" i="5" s="1"/>
  <c r="AO74" i="5" s="1"/>
  <c r="AP74" i="5" s="1"/>
  <c r="AQ74" i="5" s="1"/>
  <c r="AR74" i="5" s="1"/>
  <c r="AS74" i="5" s="1"/>
  <c r="AT74" i="5" s="1"/>
  <c r="AU74" i="5" s="1"/>
  <c r="AV74" i="5" s="1"/>
  <c r="AA74" i="5"/>
  <c r="AB74" i="5" s="1"/>
  <c r="AC74" i="5" s="1"/>
  <c r="AD74" i="5" s="1"/>
  <c r="AE74" i="5" s="1"/>
  <c r="AF74" i="5" s="1"/>
  <c r="AG74" i="5" s="1"/>
  <c r="AH74" i="5" s="1"/>
  <c r="AI74" i="5" s="1"/>
  <c r="AJ74" i="5" s="1"/>
  <c r="O74" i="5"/>
  <c r="P74" i="5" s="1"/>
  <c r="Q74" i="5" s="1"/>
  <c r="R74" i="5" s="1"/>
  <c r="S74" i="5" s="1"/>
  <c r="T74" i="5" s="1"/>
  <c r="U74" i="5" s="1"/>
  <c r="V74" i="5" s="1"/>
  <c r="W74" i="5" s="1"/>
  <c r="X74" i="5" s="1"/>
  <c r="C74" i="5"/>
  <c r="D74" i="5" s="1"/>
  <c r="E74" i="5" s="1"/>
  <c r="F74" i="5" s="1"/>
  <c r="G74" i="5" s="1"/>
  <c r="H74" i="5" s="1"/>
  <c r="I74" i="5" s="1"/>
  <c r="J74" i="5" s="1"/>
  <c r="K74" i="5" s="1"/>
  <c r="L74" i="5" s="1"/>
  <c r="AM73" i="5"/>
  <c r="AN73" i="5" s="1"/>
  <c r="AO73" i="5" s="1"/>
  <c r="AP73" i="5" s="1"/>
  <c r="AQ73" i="5" s="1"/>
  <c r="AR73" i="5" s="1"/>
  <c r="AS73" i="5" s="1"/>
  <c r="AT73" i="5" s="1"/>
  <c r="AU73" i="5" s="1"/>
  <c r="AV73" i="5" s="1"/>
  <c r="AA73" i="5"/>
  <c r="AB73" i="5" s="1"/>
  <c r="AC73" i="5" s="1"/>
  <c r="AD73" i="5" s="1"/>
  <c r="AE73" i="5" s="1"/>
  <c r="AF73" i="5" s="1"/>
  <c r="AG73" i="5" s="1"/>
  <c r="AH73" i="5" s="1"/>
  <c r="AI73" i="5" s="1"/>
  <c r="AJ73" i="5" s="1"/>
  <c r="O73" i="5"/>
  <c r="P73" i="5" s="1"/>
  <c r="Q73" i="5" s="1"/>
  <c r="R73" i="5" s="1"/>
  <c r="S73" i="5" s="1"/>
  <c r="T73" i="5" s="1"/>
  <c r="U73" i="5" s="1"/>
  <c r="V73" i="5" s="1"/>
  <c r="W73" i="5" s="1"/>
  <c r="X73" i="5" s="1"/>
  <c r="C73" i="5"/>
  <c r="D73" i="5" s="1"/>
  <c r="E73" i="5" s="1"/>
  <c r="F73" i="5" s="1"/>
  <c r="G73" i="5" s="1"/>
  <c r="H73" i="5" s="1"/>
  <c r="I73" i="5" s="1"/>
  <c r="J73" i="5" s="1"/>
  <c r="K73" i="5" s="1"/>
  <c r="L73" i="5" s="1"/>
  <c r="AM72" i="5"/>
  <c r="AN72" i="5" s="1"/>
  <c r="AO72" i="5" s="1"/>
  <c r="AP72" i="5" s="1"/>
  <c r="AQ72" i="5" s="1"/>
  <c r="AR72" i="5" s="1"/>
  <c r="AS72" i="5" s="1"/>
  <c r="AT72" i="5" s="1"/>
  <c r="AU72" i="5" s="1"/>
  <c r="AV72" i="5" s="1"/>
  <c r="AA72" i="5"/>
  <c r="AB72" i="5" s="1"/>
  <c r="AC72" i="5" s="1"/>
  <c r="AD72" i="5" s="1"/>
  <c r="AE72" i="5" s="1"/>
  <c r="AF72" i="5" s="1"/>
  <c r="AG72" i="5" s="1"/>
  <c r="AH72" i="5" s="1"/>
  <c r="AI72" i="5" s="1"/>
  <c r="AJ72" i="5" s="1"/>
  <c r="O72" i="5"/>
  <c r="P72" i="5" s="1"/>
  <c r="Q72" i="5" s="1"/>
  <c r="R72" i="5" s="1"/>
  <c r="S72" i="5" s="1"/>
  <c r="T72" i="5" s="1"/>
  <c r="U72" i="5" s="1"/>
  <c r="V72" i="5" s="1"/>
  <c r="W72" i="5" s="1"/>
  <c r="X72" i="5" s="1"/>
  <c r="C72" i="5"/>
  <c r="D72" i="5" s="1"/>
  <c r="E72" i="5" s="1"/>
  <c r="F72" i="5" s="1"/>
  <c r="G72" i="5" s="1"/>
  <c r="H72" i="5" s="1"/>
  <c r="I72" i="5" s="1"/>
  <c r="J72" i="5" s="1"/>
  <c r="K72" i="5" s="1"/>
  <c r="L72" i="5" s="1"/>
  <c r="AM71" i="5"/>
  <c r="AN71" i="5" s="1"/>
  <c r="AO71" i="5" s="1"/>
  <c r="AP71" i="5" s="1"/>
  <c r="AQ71" i="5" s="1"/>
  <c r="AR71" i="5" s="1"/>
  <c r="AS71" i="5" s="1"/>
  <c r="AT71" i="5" s="1"/>
  <c r="AU71" i="5" s="1"/>
  <c r="AV71" i="5" s="1"/>
  <c r="AA71" i="5"/>
  <c r="AB71" i="5" s="1"/>
  <c r="AC71" i="5" s="1"/>
  <c r="AD71" i="5" s="1"/>
  <c r="AE71" i="5" s="1"/>
  <c r="AF71" i="5" s="1"/>
  <c r="AG71" i="5" s="1"/>
  <c r="AH71" i="5" s="1"/>
  <c r="AI71" i="5" s="1"/>
  <c r="AJ71" i="5" s="1"/>
  <c r="O71" i="5"/>
  <c r="P71" i="5" s="1"/>
  <c r="Q71" i="5" s="1"/>
  <c r="R71" i="5" s="1"/>
  <c r="S71" i="5" s="1"/>
  <c r="T71" i="5" s="1"/>
  <c r="U71" i="5" s="1"/>
  <c r="V71" i="5" s="1"/>
  <c r="W71" i="5" s="1"/>
  <c r="X71" i="5" s="1"/>
  <c r="C71" i="5"/>
  <c r="D71" i="5" s="1"/>
  <c r="E71" i="5" s="1"/>
  <c r="F71" i="5" s="1"/>
  <c r="G71" i="5" s="1"/>
  <c r="H71" i="5" s="1"/>
  <c r="I71" i="5" s="1"/>
  <c r="J71" i="5" s="1"/>
  <c r="K71" i="5" s="1"/>
  <c r="L71" i="5" s="1"/>
  <c r="AM70" i="5"/>
  <c r="AN70" i="5" s="1"/>
  <c r="AO70" i="5" s="1"/>
  <c r="AP70" i="5" s="1"/>
  <c r="AQ70" i="5" s="1"/>
  <c r="AR70" i="5" s="1"/>
  <c r="AS70" i="5" s="1"/>
  <c r="AT70" i="5" s="1"/>
  <c r="AU70" i="5" s="1"/>
  <c r="AV70" i="5" s="1"/>
  <c r="AA70" i="5"/>
  <c r="AB70" i="5" s="1"/>
  <c r="AC70" i="5" s="1"/>
  <c r="AD70" i="5" s="1"/>
  <c r="AE70" i="5" s="1"/>
  <c r="AF70" i="5" s="1"/>
  <c r="AG70" i="5" s="1"/>
  <c r="AH70" i="5" s="1"/>
  <c r="AI70" i="5" s="1"/>
  <c r="AJ70" i="5" s="1"/>
  <c r="O70" i="5"/>
  <c r="P70" i="5" s="1"/>
  <c r="Q70" i="5" s="1"/>
  <c r="R70" i="5" s="1"/>
  <c r="S70" i="5" s="1"/>
  <c r="T70" i="5" s="1"/>
  <c r="U70" i="5" s="1"/>
  <c r="V70" i="5" s="1"/>
  <c r="W70" i="5" s="1"/>
  <c r="X70" i="5" s="1"/>
  <c r="C70" i="5"/>
  <c r="D70" i="5" s="1"/>
  <c r="E70" i="5" s="1"/>
  <c r="F70" i="5" s="1"/>
  <c r="G70" i="5" s="1"/>
  <c r="H70" i="5" s="1"/>
  <c r="I70" i="5" s="1"/>
  <c r="J70" i="5" s="1"/>
  <c r="K70" i="5" s="1"/>
  <c r="L70" i="5" s="1"/>
  <c r="AM69" i="5"/>
  <c r="AN69" i="5" s="1"/>
  <c r="AO69" i="5" s="1"/>
  <c r="AP69" i="5" s="1"/>
  <c r="AQ69" i="5" s="1"/>
  <c r="AR69" i="5" s="1"/>
  <c r="AS69" i="5" s="1"/>
  <c r="AT69" i="5" s="1"/>
  <c r="AU69" i="5" s="1"/>
  <c r="AV69" i="5" s="1"/>
  <c r="AA69" i="5"/>
  <c r="AB69" i="5" s="1"/>
  <c r="AC69" i="5" s="1"/>
  <c r="AD69" i="5" s="1"/>
  <c r="AE69" i="5" s="1"/>
  <c r="AF69" i="5" s="1"/>
  <c r="AG69" i="5" s="1"/>
  <c r="AH69" i="5" s="1"/>
  <c r="AI69" i="5" s="1"/>
  <c r="AJ69" i="5" s="1"/>
  <c r="O69" i="5"/>
  <c r="P69" i="5" s="1"/>
  <c r="Q69" i="5" s="1"/>
  <c r="R69" i="5" s="1"/>
  <c r="S69" i="5" s="1"/>
  <c r="T69" i="5" s="1"/>
  <c r="U69" i="5" s="1"/>
  <c r="V69" i="5" s="1"/>
  <c r="W69" i="5" s="1"/>
  <c r="X69" i="5" s="1"/>
  <c r="C69" i="5"/>
  <c r="D69" i="5" s="1"/>
  <c r="E69" i="5" s="1"/>
  <c r="F69" i="5" s="1"/>
  <c r="G69" i="5" s="1"/>
  <c r="H69" i="5" s="1"/>
  <c r="I69" i="5" s="1"/>
  <c r="J69" i="5" s="1"/>
  <c r="K69" i="5" s="1"/>
  <c r="L69" i="5" s="1"/>
  <c r="AM68" i="5"/>
  <c r="AN68" i="5" s="1"/>
  <c r="AO68" i="5" s="1"/>
  <c r="AP68" i="5" s="1"/>
  <c r="AQ68" i="5" s="1"/>
  <c r="AR68" i="5" s="1"/>
  <c r="AS68" i="5" s="1"/>
  <c r="AT68" i="5" s="1"/>
  <c r="AU68" i="5" s="1"/>
  <c r="AV68" i="5" s="1"/>
  <c r="AA68" i="5"/>
  <c r="AB68" i="5" s="1"/>
  <c r="AC68" i="5" s="1"/>
  <c r="AD68" i="5" s="1"/>
  <c r="AE68" i="5" s="1"/>
  <c r="AF68" i="5" s="1"/>
  <c r="AG68" i="5" s="1"/>
  <c r="AH68" i="5" s="1"/>
  <c r="AI68" i="5" s="1"/>
  <c r="AJ68" i="5" s="1"/>
  <c r="O68" i="5"/>
  <c r="P68" i="5" s="1"/>
  <c r="Q68" i="5" s="1"/>
  <c r="R68" i="5" s="1"/>
  <c r="S68" i="5" s="1"/>
  <c r="T68" i="5" s="1"/>
  <c r="U68" i="5" s="1"/>
  <c r="V68" i="5" s="1"/>
  <c r="W68" i="5" s="1"/>
  <c r="X68" i="5" s="1"/>
  <c r="C68" i="5"/>
  <c r="D68" i="5" s="1"/>
  <c r="E68" i="5" s="1"/>
  <c r="F68" i="5" s="1"/>
  <c r="G68" i="5" s="1"/>
  <c r="H68" i="5" s="1"/>
  <c r="I68" i="5" s="1"/>
  <c r="J68" i="5" s="1"/>
  <c r="K68" i="5" s="1"/>
  <c r="L68" i="5" s="1"/>
  <c r="AM67" i="5"/>
  <c r="AN67" i="5" s="1"/>
  <c r="AO67" i="5" s="1"/>
  <c r="AP67" i="5" s="1"/>
  <c r="AQ67" i="5" s="1"/>
  <c r="AR67" i="5" s="1"/>
  <c r="AS67" i="5" s="1"/>
  <c r="AT67" i="5" s="1"/>
  <c r="AU67" i="5" s="1"/>
  <c r="AV67" i="5" s="1"/>
  <c r="AA67" i="5"/>
  <c r="AB67" i="5" s="1"/>
  <c r="AC67" i="5" s="1"/>
  <c r="AD67" i="5" s="1"/>
  <c r="AE67" i="5" s="1"/>
  <c r="AF67" i="5" s="1"/>
  <c r="AG67" i="5" s="1"/>
  <c r="AH67" i="5" s="1"/>
  <c r="AI67" i="5" s="1"/>
  <c r="AJ67" i="5" s="1"/>
  <c r="O67" i="5"/>
  <c r="P67" i="5" s="1"/>
  <c r="Q67" i="5" s="1"/>
  <c r="R67" i="5" s="1"/>
  <c r="S67" i="5" s="1"/>
  <c r="T67" i="5" s="1"/>
  <c r="U67" i="5" s="1"/>
  <c r="V67" i="5" s="1"/>
  <c r="W67" i="5" s="1"/>
  <c r="X67" i="5" s="1"/>
  <c r="C67" i="5"/>
  <c r="D67" i="5" s="1"/>
  <c r="E67" i="5" s="1"/>
  <c r="F67" i="5" s="1"/>
  <c r="G67" i="5" s="1"/>
  <c r="H67" i="5" s="1"/>
  <c r="I67" i="5" s="1"/>
  <c r="J67" i="5" s="1"/>
  <c r="K67" i="5" s="1"/>
  <c r="L67" i="5" s="1"/>
  <c r="AM66" i="5"/>
  <c r="AN66" i="5" s="1"/>
  <c r="AO66" i="5" s="1"/>
  <c r="AP66" i="5" s="1"/>
  <c r="AQ66" i="5" s="1"/>
  <c r="AR66" i="5" s="1"/>
  <c r="AS66" i="5" s="1"/>
  <c r="AT66" i="5" s="1"/>
  <c r="AU66" i="5" s="1"/>
  <c r="AV66" i="5" s="1"/>
  <c r="AA66" i="5"/>
  <c r="AB66" i="5" s="1"/>
  <c r="AC66" i="5" s="1"/>
  <c r="AD66" i="5" s="1"/>
  <c r="AE66" i="5" s="1"/>
  <c r="AF66" i="5" s="1"/>
  <c r="AG66" i="5" s="1"/>
  <c r="AH66" i="5" s="1"/>
  <c r="AI66" i="5" s="1"/>
  <c r="AJ66" i="5" s="1"/>
  <c r="O66" i="5"/>
  <c r="P66" i="5" s="1"/>
  <c r="Q66" i="5" s="1"/>
  <c r="R66" i="5" s="1"/>
  <c r="S66" i="5" s="1"/>
  <c r="T66" i="5" s="1"/>
  <c r="U66" i="5" s="1"/>
  <c r="V66" i="5" s="1"/>
  <c r="W66" i="5" s="1"/>
  <c r="X66" i="5" s="1"/>
  <c r="C66" i="5"/>
  <c r="D66" i="5" s="1"/>
  <c r="E66" i="5" s="1"/>
  <c r="F66" i="5" s="1"/>
  <c r="G66" i="5" s="1"/>
  <c r="H66" i="5" s="1"/>
  <c r="I66" i="5" s="1"/>
  <c r="J66" i="5" s="1"/>
  <c r="K66" i="5" s="1"/>
  <c r="L66" i="5" s="1"/>
  <c r="AM65" i="5"/>
  <c r="AN65" i="5" s="1"/>
  <c r="AO65" i="5" s="1"/>
  <c r="AP65" i="5" s="1"/>
  <c r="AQ65" i="5" s="1"/>
  <c r="AR65" i="5" s="1"/>
  <c r="AS65" i="5" s="1"/>
  <c r="AT65" i="5" s="1"/>
  <c r="AU65" i="5" s="1"/>
  <c r="AV65" i="5" s="1"/>
  <c r="AA65" i="5"/>
  <c r="AB65" i="5" s="1"/>
  <c r="AC65" i="5" s="1"/>
  <c r="AD65" i="5" s="1"/>
  <c r="AE65" i="5" s="1"/>
  <c r="AF65" i="5" s="1"/>
  <c r="AG65" i="5" s="1"/>
  <c r="AH65" i="5" s="1"/>
  <c r="AI65" i="5" s="1"/>
  <c r="AJ65" i="5" s="1"/>
  <c r="O65" i="5"/>
  <c r="P65" i="5" s="1"/>
  <c r="Q65" i="5" s="1"/>
  <c r="R65" i="5" s="1"/>
  <c r="S65" i="5" s="1"/>
  <c r="T65" i="5" s="1"/>
  <c r="U65" i="5" s="1"/>
  <c r="V65" i="5" s="1"/>
  <c r="W65" i="5" s="1"/>
  <c r="X65" i="5" s="1"/>
  <c r="C65" i="5"/>
  <c r="D65" i="5" s="1"/>
  <c r="E65" i="5" s="1"/>
  <c r="F65" i="5" s="1"/>
  <c r="G65" i="5" s="1"/>
  <c r="H65" i="5" s="1"/>
  <c r="I65" i="5" s="1"/>
  <c r="J65" i="5" s="1"/>
  <c r="K65" i="5" s="1"/>
  <c r="L65" i="5" s="1"/>
  <c r="AM56" i="5"/>
  <c r="AN56" i="5" s="1"/>
  <c r="AO56" i="5" s="1"/>
  <c r="AP56" i="5" s="1"/>
  <c r="AQ56" i="5" s="1"/>
  <c r="AR56" i="5" s="1"/>
  <c r="AS56" i="5" s="1"/>
  <c r="AT56" i="5" s="1"/>
  <c r="AU56" i="5" s="1"/>
  <c r="AV56" i="5" s="1"/>
  <c r="AA56" i="5"/>
  <c r="AB56" i="5" s="1"/>
  <c r="AC56" i="5" s="1"/>
  <c r="AD56" i="5" s="1"/>
  <c r="AE56" i="5" s="1"/>
  <c r="AF56" i="5" s="1"/>
  <c r="AG56" i="5" s="1"/>
  <c r="AH56" i="5" s="1"/>
  <c r="AI56" i="5" s="1"/>
  <c r="AJ56" i="5" s="1"/>
  <c r="O56" i="5"/>
  <c r="P56" i="5" s="1"/>
  <c r="Q56" i="5" s="1"/>
  <c r="R56" i="5" s="1"/>
  <c r="S56" i="5" s="1"/>
  <c r="T56" i="5" s="1"/>
  <c r="U56" i="5" s="1"/>
  <c r="V56" i="5" s="1"/>
  <c r="W56" i="5" s="1"/>
  <c r="X56" i="5" s="1"/>
  <c r="C56" i="5"/>
  <c r="D56" i="5" s="1"/>
  <c r="E56" i="5" s="1"/>
  <c r="F56" i="5" s="1"/>
  <c r="G56" i="5" s="1"/>
  <c r="H56" i="5" s="1"/>
  <c r="I56" i="5" s="1"/>
  <c r="J56" i="5" s="1"/>
  <c r="K56" i="5" s="1"/>
  <c r="L56" i="5" s="1"/>
  <c r="AM55" i="5"/>
  <c r="AN55" i="5" s="1"/>
  <c r="AO55" i="5" s="1"/>
  <c r="AP55" i="5" s="1"/>
  <c r="AQ55" i="5" s="1"/>
  <c r="AR55" i="5" s="1"/>
  <c r="AS55" i="5" s="1"/>
  <c r="AT55" i="5" s="1"/>
  <c r="AU55" i="5" s="1"/>
  <c r="AV55" i="5" s="1"/>
  <c r="AA55" i="5"/>
  <c r="AB55" i="5" s="1"/>
  <c r="AC55" i="5" s="1"/>
  <c r="AD55" i="5" s="1"/>
  <c r="AE55" i="5" s="1"/>
  <c r="AF55" i="5" s="1"/>
  <c r="AG55" i="5" s="1"/>
  <c r="AH55" i="5" s="1"/>
  <c r="AI55" i="5" s="1"/>
  <c r="AJ55" i="5" s="1"/>
  <c r="O55" i="5"/>
  <c r="P55" i="5" s="1"/>
  <c r="Q55" i="5" s="1"/>
  <c r="R55" i="5" s="1"/>
  <c r="S55" i="5" s="1"/>
  <c r="T55" i="5" s="1"/>
  <c r="U55" i="5" s="1"/>
  <c r="V55" i="5" s="1"/>
  <c r="W55" i="5" s="1"/>
  <c r="X55" i="5" s="1"/>
  <c r="C55" i="5"/>
  <c r="D55" i="5" s="1"/>
  <c r="E55" i="5" s="1"/>
  <c r="F55" i="5" s="1"/>
  <c r="G55" i="5" s="1"/>
  <c r="H55" i="5" s="1"/>
  <c r="I55" i="5" s="1"/>
  <c r="J55" i="5" s="1"/>
  <c r="K55" i="5" s="1"/>
  <c r="L55" i="5" s="1"/>
  <c r="AM54" i="5"/>
  <c r="AN54" i="5" s="1"/>
  <c r="AO54" i="5" s="1"/>
  <c r="AP54" i="5" s="1"/>
  <c r="AQ54" i="5" s="1"/>
  <c r="AR54" i="5" s="1"/>
  <c r="AS54" i="5" s="1"/>
  <c r="AT54" i="5" s="1"/>
  <c r="AU54" i="5" s="1"/>
  <c r="AV54" i="5" s="1"/>
  <c r="AA54" i="5"/>
  <c r="AB54" i="5" s="1"/>
  <c r="AC54" i="5" s="1"/>
  <c r="AD54" i="5" s="1"/>
  <c r="AE54" i="5" s="1"/>
  <c r="AF54" i="5" s="1"/>
  <c r="AG54" i="5" s="1"/>
  <c r="AH54" i="5" s="1"/>
  <c r="AI54" i="5" s="1"/>
  <c r="AJ54" i="5" s="1"/>
  <c r="O54" i="5"/>
  <c r="P54" i="5" s="1"/>
  <c r="Q54" i="5" s="1"/>
  <c r="R54" i="5" s="1"/>
  <c r="S54" i="5" s="1"/>
  <c r="T54" i="5" s="1"/>
  <c r="U54" i="5" s="1"/>
  <c r="V54" i="5" s="1"/>
  <c r="W54" i="5" s="1"/>
  <c r="X54" i="5" s="1"/>
  <c r="C54" i="5"/>
  <c r="D54" i="5" s="1"/>
  <c r="E54" i="5" s="1"/>
  <c r="F54" i="5" s="1"/>
  <c r="G54" i="5" s="1"/>
  <c r="H54" i="5" s="1"/>
  <c r="I54" i="5" s="1"/>
  <c r="J54" i="5" s="1"/>
  <c r="K54" i="5" s="1"/>
  <c r="L54" i="5" s="1"/>
  <c r="AM53" i="5"/>
  <c r="AN53" i="5" s="1"/>
  <c r="AO53" i="5" s="1"/>
  <c r="AP53" i="5" s="1"/>
  <c r="AQ53" i="5" s="1"/>
  <c r="AR53" i="5" s="1"/>
  <c r="AS53" i="5" s="1"/>
  <c r="AT53" i="5" s="1"/>
  <c r="AU53" i="5" s="1"/>
  <c r="AV53" i="5" s="1"/>
  <c r="AA53" i="5"/>
  <c r="AB53" i="5" s="1"/>
  <c r="AC53" i="5" s="1"/>
  <c r="AD53" i="5" s="1"/>
  <c r="AE53" i="5" s="1"/>
  <c r="AF53" i="5" s="1"/>
  <c r="AG53" i="5" s="1"/>
  <c r="AH53" i="5" s="1"/>
  <c r="AI53" i="5" s="1"/>
  <c r="AJ53" i="5" s="1"/>
  <c r="O53" i="5"/>
  <c r="P53" i="5" s="1"/>
  <c r="Q53" i="5" s="1"/>
  <c r="R53" i="5" s="1"/>
  <c r="S53" i="5" s="1"/>
  <c r="T53" i="5" s="1"/>
  <c r="U53" i="5" s="1"/>
  <c r="V53" i="5" s="1"/>
  <c r="W53" i="5" s="1"/>
  <c r="X53" i="5" s="1"/>
  <c r="C53" i="5"/>
  <c r="D53" i="5" s="1"/>
  <c r="E53" i="5" s="1"/>
  <c r="F53" i="5" s="1"/>
  <c r="G53" i="5" s="1"/>
  <c r="H53" i="5" s="1"/>
  <c r="I53" i="5" s="1"/>
  <c r="J53" i="5" s="1"/>
  <c r="K53" i="5" s="1"/>
  <c r="L53" i="5" s="1"/>
  <c r="AM52" i="5"/>
  <c r="AN52" i="5" s="1"/>
  <c r="AO52" i="5" s="1"/>
  <c r="AP52" i="5" s="1"/>
  <c r="AQ52" i="5" s="1"/>
  <c r="AR52" i="5" s="1"/>
  <c r="AS52" i="5" s="1"/>
  <c r="AT52" i="5" s="1"/>
  <c r="AU52" i="5" s="1"/>
  <c r="AV52" i="5" s="1"/>
  <c r="AA52" i="5"/>
  <c r="AB52" i="5" s="1"/>
  <c r="AC52" i="5" s="1"/>
  <c r="AD52" i="5" s="1"/>
  <c r="AE52" i="5" s="1"/>
  <c r="AF52" i="5" s="1"/>
  <c r="AG52" i="5" s="1"/>
  <c r="AH52" i="5" s="1"/>
  <c r="AI52" i="5" s="1"/>
  <c r="AJ52" i="5" s="1"/>
  <c r="O52" i="5"/>
  <c r="P52" i="5" s="1"/>
  <c r="Q52" i="5" s="1"/>
  <c r="R52" i="5" s="1"/>
  <c r="S52" i="5" s="1"/>
  <c r="T52" i="5" s="1"/>
  <c r="U52" i="5" s="1"/>
  <c r="V52" i="5" s="1"/>
  <c r="W52" i="5" s="1"/>
  <c r="X52" i="5" s="1"/>
  <c r="C52" i="5"/>
  <c r="D52" i="5" s="1"/>
  <c r="E52" i="5" s="1"/>
  <c r="F52" i="5" s="1"/>
  <c r="G52" i="5" s="1"/>
  <c r="H52" i="5" s="1"/>
  <c r="I52" i="5" s="1"/>
  <c r="J52" i="5" s="1"/>
  <c r="K52" i="5" s="1"/>
  <c r="L52" i="5" s="1"/>
  <c r="AM51" i="5"/>
  <c r="AN51" i="5" s="1"/>
  <c r="AO51" i="5" s="1"/>
  <c r="AP51" i="5" s="1"/>
  <c r="AQ51" i="5" s="1"/>
  <c r="AR51" i="5" s="1"/>
  <c r="AS51" i="5" s="1"/>
  <c r="AT51" i="5" s="1"/>
  <c r="AU51" i="5" s="1"/>
  <c r="AV51" i="5" s="1"/>
  <c r="AA51" i="5"/>
  <c r="AB51" i="5" s="1"/>
  <c r="AC51" i="5" s="1"/>
  <c r="AD51" i="5" s="1"/>
  <c r="AE51" i="5" s="1"/>
  <c r="AF51" i="5" s="1"/>
  <c r="AG51" i="5" s="1"/>
  <c r="AH51" i="5" s="1"/>
  <c r="AI51" i="5" s="1"/>
  <c r="AJ51" i="5" s="1"/>
  <c r="O51" i="5"/>
  <c r="P51" i="5" s="1"/>
  <c r="Q51" i="5" s="1"/>
  <c r="R51" i="5" s="1"/>
  <c r="S51" i="5" s="1"/>
  <c r="T51" i="5" s="1"/>
  <c r="U51" i="5" s="1"/>
  <c r="V51" i="5" s="1"/>
  <c r="W51" i="5" s="1"/>
  <c r="X51" i="5" s="1"/>
  <c r="C51" i="5"/>
  <c r="D51" i="5" s="1"/>
  <c r="E51" i="5" s="1"/>
  <c r="F51" i="5" s="1"/>
  <c r="G51" i="5" s="1"/>
  <c r="H51" i="5" s="1"/>
  <c r="I51" i="5" s="1"/>
  <c r="J51" i="5" s="1"/>
  <c r="K51" i="5" s="1"/>
  <c r="L51" i="5" s="1"/>
  <c r="AM50" i="5"/>
  <c r="AN50" i="5" s="1"/>
  <c r="AO50" i="5" s="1"/>
  <c r="AP50" i="5" s="1"/>
  <c r="AQ50" i="5" s="1"/>
  <c r="AR50" i="5" s="1"/>
  <c r="AS50" i="5" s="1"/>
  <c r="AT50" i="5" s="1"/>
  <c r="AU50" i="5" s="1"/>
  <c r="AV50" i="5" s="1"/>
  <c r="AA50" i="5"/>
  <c r="AB50" i="5" s="1"/>
  <c r="AC50" i="5" s="1"/>
  <c r="AD50" i="5" s="1"/>
  <c r="AE50" i="5" s="1"/>
  <c r="AF50" i="5" s="1"/>
  <c r="AG50" i="5" s="1"/>
  <c r="AH50" i="5" s="1"/>
  <c r="AI50" i="5" s="1"/>
  <c r="AJ50" i="5" s="1"/>
  <c r="O50" i="5"/>
  <c r="P50" i="5" s="1"/>
  <c r="Q50" i="5" s="1"/>
  <c r="R50" i="5" s="1"/>
  <c r="S50" i="5" s="1"/>
  <c r="T50" i="5" s="1"/>
  <c r="U50" i="5" s="1"/>
  <c r="V50" i="5" s="1"/>
  <c r="W50" i="5" s="1"/>
  <c r="X50" i="5" s="1"/>
  <c r="C50" i="5"/>
  <c r="D50" i="5" s="1"/>
  <c r="E50" i="5" s="1"/>
  <c r="F50" i="5" s="1"/>
  <c r="G50" i="5" s="1"/>
  <c r="H50" i="5" s="1"/>
  <c r="I50" i="5" s="1"/>
  <c r="J50" i="5" s="1"/>
  <c r="K50" i="5" s="1"/>
  <c r="L50" i="5" s="1"/>
  <c r="AM49" i="5"/>
  <c r="AN49" i="5" s="1"/>
  <c r="AO49" i="5" s="1"/>
  <c r="AP49" i="5" s="1"/>
  <c r="AQ49" i="5" s="1"/>
  <c r="AR49" i="5" s="1"/>
  <c r="AS49" i="5" s="1"/>
  <c r="AT49" i="5" s="1"/>
  <c r="AU49" i="5" s="1"/>
  <c r="AV49" i="5" s="1"/>
  <c r="AA49" i="5"/>
  <c r="AB49" i="5" s="1"/>
  <c r="AC49" i="5" s="1"/>
  <c r="AD49" i="5" s="1"/>
  <c r="AE49" i="5" s="1"/>
  <c r="AF49" i="5" s="1"/>
  <c r="AG49" i="5" s="1"/>
  <c r="AH49" i="5" s="1"/>
  <c r="AI49" i="5" s="1"/>
  <c r="AJ49" i="5" s="1"/>
  <c r="O49" i="5"/>
  <c r="P49" i="5" s="1"/>
  <c r="Q49" i="5" s="1"/>
  <c r="R49" i="5" s="1"/>
  <c r="S49" i="5" s="1"/>
  <c r="T49" i="5" s="1"/>
  <c r="U49" i="5" s="1"/>
  <c r="V49" i="5" s="1"/>
  <c r="W49" i="5" s="1"/>
  <c r="X49" i="5" s="1"/>
  <c r="C49" i="5"/>
  <c r="D49" i="5" s="1"/>
  <c r="E49" i="5" s="1"/>
  <c r="F49" i="5" s="1"/>
  <c r="G49" i="5" s="1"/>
  <c r="H49" i="5" s="1"/>
  <c r="I49" i="5" s="1"/>
  <c r="J49" i="5" s="1"/>
  <c r="K49" i="5" s="1"/>
  <c r="L49" i="5" s="1"/>
  <c r="AM48" i="5"/>
  <c r="AN48" i="5" s="1"/>
  <c r="AO48" i="5" s="1"/>
  <c r="AP48" i="5" s="1"/>
  <c r="AQ48" i="5" s="1"/>
  <c r="AR48" i="5" s="1"/>
  <c r="AS48" i="5" s="1"/>
  <c r="AT48" i="5" s="1"/>
  <c r="AU48" i="5" s="1"/>
  <c r="AV48" i="5" s="1"/>
  <c r="AA48" i="5"/>
  <c r="AB48" i="5" s="1"/>
  <c r="AC48" i="5" s="1"/>
  <c r="AD48" i="5" s="1"/>
  <c r="AE48" i="5" s="1"/>
  <c r="AF48" i="5" s="1"/>
  <c r="AG48" i="5" s="1"/>
  <c r="AH48" i="5" s="1"/>
  <c r="AI48" i="5" s="1"/>
  <c r="AJ48" i="5" s="1"/>
  <c r="O48" i="5"/>
  <c r="P48" i="5" s="1"/>
  <c r="Q48" i="5" s="1"/>
  <c r="R48" i="5" s="1"/>
  <c r="S48" i="5" s="1"/>
  <c r="T48" i="5" s="1"/>
  <c r="U48" i="5" s="1"/>
  <c r="V48" i="5" s="1"/>
  <c r="W48" i="5" s="1"/>
  <c r="X48" i="5" s="1"/>
  <c r="C48" i="5"/>
  <c r="D48" i="5" s="1"/>
  <c r="E48" i="5" s="1"/>
  <c r="F48" i="5" s="1"/>
  <c r="G48" i="5" s="1"/>
  <c r="H48" i="5" s="1"/>
  <c r="I48" i="5" s="1"/>
  <c r="J48" i="5" s="1"/>
  <c r="K48" i="5" s="1"/>
  <c r="L48" i="5" s="1"/>
  <c r="AM47" i="5"/>
  <c r="AN47" i="5" s="1"/>
  <c r="AO47" i="5" s="1"/>
  <c r="AP47" i="5" s="1"/>
  <c r="AQ47" i="5" s="1"/>
  <c r="AR47" i="5" s="1"/>
  <c r="AS47" i="5" s="1"/>
  <c r="AT47" i="5" s="1"/>
  <c r="AU47" i="5" s="1"/>
  <c r="AV47" i="5" s="1"/>
  <c r="AA47" i="5"/>
  <c r="AB47" i="5" s="1"/>
  <c r="AC47" i="5" s="1"/>
  <c r="AD47" i="5" s="1"/>
  <c r="AE47" i="5" s="1"/>
  <c r="AF47" i="5" s="1"/>
  <c r="AG47" i="5" s="1"/>
  <c r="AH47" i="5" s="1"/>
  <c r="AI47" i="5" s="1"/>
  <c r="AJ47" i="5" s="1"/>
  <c r="O47" i="5"/>
  <c r="P47" i="5" s="1"/>
  <c r="Q47" i="5" s="1"/>
  <c r="R47" i="5" s="1"/>
  <c r="S47" i="5" s="1"/>
  <c r="T47" i="5" s="1"/>
  <c r="U47" i="5" s="1"/>
  <c r="V47" i="5" s="1"/>
  <c r="W47" i="5" s="1"/>
  <c r="X47" i="5" s="1"/>
  <c r="C47" i="5"/>
  <c r="D47" i="5" s="1"/>
  <c r="E47" i="5" s="1"/>
  <c r="F47" i="5" s="1"/>
  <c r="G47" i="5" s="1"/>
  <c r="H47" i="5" s="1"/>
  <c r="I47" i="5" s="1"/>
  <c r="J47" i="5" s="1"/>
  <c r="K47" i="5" s="1"/>
  <c r="L47" i="5" s="1"/>
  <c r="AM38" i="5"/>
  <c r="AN38" i="5" s="1"/>
  <c r="AO38" i="5" s="1"/>
  <c r="AP38" i="5" s="1"/>
  <c r="AQ38" i="5" s="1"/>
  <c r="AR38" i="5" s="1"/>
  <c r="AS38" i="5" s="1"/>
  <c r="AT38" i="5" s="1"/>
  <c r="AU38" i="5" s="1"/>
  <c r="AV38" i="5" s="1"/>
  <c r="AA38" i="5"/>
  <c r="AB38" i="5" s="1"/>
  <c r="AC38" i="5" s="1"/>
  <c r="AD38" i="5" s="1"/>
  <c r="AE38" i="5" s="1"/>
  <c r="AF38" i="5" s="1"/>
  <c r="AG38" i="5" s="1"/>
  <c r="AH38" i="5" s="1"/>
  <c r="AI38" i="5" s="1"/>
  <c r="AJ38" i="5" s="1"/>
  <c r="O38" i="5"/>
  <c r="P38" i="5" s="1"/>
  <c r="Q38" i="5" s="1"/>
  <c r="R38" i="5" s="1"/>
  <c r="S38" i="5" s="1"/>
  <c r="T38" i="5" s="1"/>
  <c r="U38" i="5" s="1"/>
  <c r="V38" i="5" s="1"/>
  <c r="W38" i="5" s="1"/>
  <c r="X38" i="5" s="1"/>
  <c r="C38" i="5"/>
  <c r="D38" i="5" s="1"/>
  <c r="E38" i="5" s="1"/>
  <c r="F38" i="5" s="1"/>
  <c r="G38" i="5" s="1"/>
  <c r="H38" i="5" s="1"/>
  <c r="I38" i="5" s="1"/>
  <c r="J38" i="5" s="1"/>
  <c r="K38" i="5" s="1"/>
  <c r="L38" i="5" s="1"/>
  <c r="AM37" i="5"/>
  <c r="AN37" i="5" s="1"/>
  <c r="AO37" i="5" s="1"/>
  <c r="AP37" i="5" s="1"/>
  <c r="AQ37" i="5" s="1"/>
  <c r="AR37" i="5" s="1"/>
  <c r="AS37" i="5" s="1"/>
  <c r="AT37" i="5" s="1"/>
  <c r="AU37" i="5" s="1"/>
  <c r="AV37" i="5" s="1"/>
  <c r="AA37" i="5"/>
  <c r="AB37" i="5" s="1"/>
  <c r="AC37" i="5" s="1"/>
  <c r="AD37" i="5" s="1"/>
  <c r="AE37" i="5" s="1"/>
  <c r="AF37" i="5" s="1"/>
  <c r="AG37" i="5" s="1"/>
  <c r="AH37" i="5" s="1"/>
  <c r="AI37" i="5" s="1"/>
  <c r="AJ37" i="5" s="1"/>
  <c r="O37" i="5"/>
  <c r="P37" i="5" s="1"/>
  <c r="Q37" i="5" s="1"/>
  <c r="R37" i="5" s="1"/>
  <c r="S37" i="5" s="1"/>
  <c r="T37" i="5" s="1"/>
  <c r="U37" i="5" s="1"/>
  <c r="V37" i="5" s="1"/>
  <c r="W37" i="5" s="1"/>
  <c r="X37" i="5" s="1"/>
  <c r="C37" i="5"/>
  <c r="D37" i="5" s="1"/>
  <c r="E37" i="5" s="1"/>
  <c r="F37" i="5" s="1"/>
  <c r="G37" i="5" s="1"/>
  <c r="H37" i="5" s="1"/>
  <c r="I37" i="5" s="1"/>
  <c r="J37" i="5" s="1"/>
  <c r="K37" i="5" s="1"/>
  <c r="L37" i="5" s="1"/>
  <c r="AM36" i="5"/>
  <c r="AN36" i="5" s="1"/>
  <c r="AO36" i="5" s="1"/>
  <c r="AP36" i="5" s="1"/>
  <c r="AQ36" i="5" s="1"/>
  <c r="AR36" i="5" s="1"/>
  <c r="AS36" i="5" s="1"/>
  <c r="AT36" i="5" s="1"/>
  <c r="AU36" i="5" s="1"/>
  <c r="AV36" i="5" s="1"/>
  <c r="AA36" i="5"/>
  <c r="AB36" i="5" s="1"/>
  <c r="AC36" i="5" s="1"/>
  <c r="AD36" i="5" s="1"/>
  <c r="AE36" i="5" s="1"/>
  <c r="AF36" i="5" s="1"/>
  <c r="AG36" i="5" s="1"/>
  <c r="AH36" i="5" s="1"/>
  <c r="AI36" i="5" s="1"/>
  <c r="AJ36" i="5" s="1"/>
  <c r="O36" i="5"/>
  <c r="P36" i="5" s="1"/>
  <c r="Q36" i="5" s="1"/>
  <c r="R36" i="5" s="1"/>
  <c r="S36" i="5" s="1"/>
  <c r="T36" i="5" s="1"/>
  <c r="U36" i="5" s="1"/>
  <c r="V36" i="5" s="1"/>
  <c r="W36" i="5" s="1"/>
  <c r="X36" i="5" s="1"/>
  <c r="C36" i="5"/>
  <c r="D36" i="5" s="1"/>
  <c r="E36" i="5" s="1"/>
  <c r="F36" i="5" s="1"/>
  <c r="G36" i="5" s="1"/>
  <c r="H36" i="5" s="1"/>
  <c r="I36" i="5" s="1"/>
  <c r="J36" i="5" s="1"/>
  <c r="K36" i="5" s="1"/>
  <c r="L36" i="5" s="1"/>
  <c r="AM35" i="5"/>
  <c r="AN35" i="5" s="1"/>
  <c r="AO35" i="5" s="1"/>
  <c r="AP35" i="5" s="1"/>
  <c r="AQ35" i="5" s="1"/>
  <c r="AR35" i="5" s="1"/>
  <c r="AS35" i="5" s="1"/>
  <c r="AT35" i="5" s="1"/>
  <c r="AU35" i="5" s="1"/>
  <c r="AV35" i="5" s="1"/>
  <c r="AA35" i="5"/>
  <c r="AB35" i="5" s="1"/>
  <c r="AC35" i="5" s="1"/>
  <c r="AD35" i="5" s="1"/>
  <c r="AE35" i="5" s="1"/>
  <c r="AF35" i="5" s="1"/>
  <c r="AG35" i="5" s="1"/>
  <c r="AH35" i="5" s="1"/>
  <c r="AI35" i="5" s="1"/>
  <c r="AJ35" i="5" s="1"/>
  <c r="O35" i="5"/>
  <c r="P35" i="5" s="1"/>
  <c r="Q35" i="5" s="1"/>
  <c r="R35" i="5" s="1"/>
  <c r="S35" i="5" s="1"/>
  <c r="T35" i="5" s="1"/>
  <c r="U35" i="5" s="1"/>
  <c r="V35" i="5" s="1"/>
  <c r="W35" i="5" s="1"/>
  <c r="X35" i="5" s="1"/>
  <c r="C35" i="5"/>
  <c r="D35" i="5" s="1"/>
  <c r="E35" i="5" s="1"/>
  <c r="F35" i="5" s="1"/>
  <c r="G35" i="5" s="1"/>
  <c r="H35" i="5" s="1"/>
  <c r="I35" i="5" s="1"/>
  <c r="J35" i="5" s="1"/>
  <c r="K35" i="5" s="1"/>
  <c r="L35" i="5" s="1"/>
  <c r="AM34" i="5"/>
  <c r="AN34" i="5" s="1"/>
  <c r="AO34" i="5" s="1"/>
  <c r="AP34" i="5" s="1"/>
  <c r="AQ34" i="5" s="1"/>
  <c r="AR34" i="5" s="1"/>
  <c r="AS34" i="5" s="1"/>
  <c r="AT34" i="5" s="1"/>
  <c r="AU34" i="5" s="1"/>
  <c r="AV34" i="5" s="1"/>
  <c r="AA34" i="5"/>
  <c r="AB34" i="5" s="1"/>
  <c r="AC34" i="5" s="1"/>
  <c r="AD34" i="5" s="1"/>
  <c r="AE34" i="5" s="1"/>
  <c r="AF34" i="5" s="1"/>
  <c r="AG34" i="5" s="1"/>
  <c r="AH34" i="5" s="1"/>
  <c r="AI34" i="5" s="1"/>
  <c r="AJ34" i="5" s="1"/>
  <c r="O34" i="5"/>
  <c r="P34" i="5" s="1"/>
  <c r="Q34" i="5" s="1"/>
  <c r="R34" i="5" s="1"/>
  <c r="S34" i="5" s="1"/>
  <c r="T34" i="5" s="1"/>
  <c r="U34" i="5" s="1"/>
  <c r="V34" i="5" s="1"/>
  <c r="W34" i="5" s="1"/>
  <c r="X34" i="5" s="1"/>
  <c r="C34" i="5"/>
  <c r="D34" i="5" s="1"/>
  <c r="E34" i="5" s="1"/>
  <c r="F34" i="5" s="1"/>
  <c r="G34" i="5" s="1"/>
  <c r="H34" i="5" s="1"/>
  <c r="I34" i="5" s="1"/>
  <c r="J34" i="5" s="1"/>
  <c r="K34" i="5" s="1"/>
  <c r="L34" i="5" s="1"/>
  <c r="AM33" i="5"/>
  <c r="AN33" i="5" s="1"/>
  <c r="AO33" i="5" s="1"/>
  <c r="AP33" i="5" s="1"/>
  <c r="AQ33" i="5" s="1"/>
  <c r="AR33" i="5" s="1"/>
  <c r="AS33" i="5" s="1"/>
  <c r="AT33" i="5" s="1"/>
  <c r="AU33" i="5" s="1"/>
  <c r="AV33" i="5" s="1"/>
  <c r="AA33" i="5"/>
  <c r="AB33" i="5" s="1"/>
  <c r="AC33" i="5" s="1"/>
  <c r="AD33" i="5" s="1"/>
  <c r="AE33" i="5" s="1"/>
  <c r="AF33" i="5" s="1"/>
  <c r="AG33" i="5" s="1"/>
  <c r="AH33" i="5" s="1"/>
  <c r="AI33" i="5" s="1"/>
  <c r="AJ33" i="5" s="1"/>
  <c r="O33" i="5"/>
  <c r="P33" i="5" s="1"/>
  <c r="Q33" i="5" s="1"/>
  <c r="R33" i="5" s="1"/>
  <c r="S33" i="5" s="1"/>
  <c r="T33" i="5" s="1"/>
  <c r="U33" i="5" s="1"/>
  <c r="V33" i="5" s="1"/>
  <c r="W33" i="5" s="1"/>
  <c r="X33" i="5" s="1"/>
  <c r="C33" i="5"/>
  <c r="D33" i="5" s="1"/>
  <c r="E33" i="5" s="1"/>
  <c r="F33" i="5" s="1"/>
  <c r="G33" i="5" s="1"/>
  <c r="H33" i="5" s="1"/>
  <c r="I33" i="5" s="1"/>
  <c r="J33" i="5" s="1"/>
  <c r="K33" i="5" s="1"/>
  <c r="L33" i="5" s="1"/>
  <c r="AM32" i="5"/>
  <c r="AN32" i="5" s="1"/>
  <c r="AO32" i="5" s="1"/>
  <c r="AP32" i="5" s="1"/>
  <c r="AQ32" i="5" s="1"/>
  <c r="AR32" i="5" s="1"/>
  <c r="AS32" i="5" s="1"/>
  <c r="AT32" i="5" s="1"/>
  <c r="AU32" i="5" s="1"/>
  <c r="AV32" i="5" s="1"/>
  <c r="AA32" i="5"/>
  <c r="AB32" i="5" s="1"/>
  <c r="AC32" i="5" s="1"/>
  <c r="AD32" i="5" s="1"/>
  <c r="AE32" i="5" s="1"/>
  <c r="AF32" i="5" s="1"/>
  <c r="AG32" i="5" s="1"/>
  <c r="AH32" i="5" s="1"/>
  <c r="AI32" i="5" s="1"/>
  <c r="AJ32" i="5" s="1"/>
  <c r="O32" i="5"/>
  <c r="P32" i="5" s="1"/>
  <c r="Q32" i="5" s="1"/>
  <c r="R32" i="5" s="1"/>
  <c r="S32" i="5" s="1"/>
  <c r="T32" i="5" s="1"/>
  <c r="U32" i="5" s="1"/>
  <c r="V32" i="5" s="1"/>
  <c r="W32" i="5" s="1"/>
  <c r="X32" i="5" s="1"/>
  <c r="C32" i="5"/>
  <c r="D32" i="5" s="1"/>
  <c r="E32" i="5" s="1"/>
  <c r="F32" i="5" s="1"/>
  <c r="G32" i="5" s="1"/>
  <c r="H32" i="5" s="1"/>
  <c r="I32" i="5" s="1"/>
  <c r="J32" i="5" s="1"/>
  <c r="K32" i="5" s="1"/>
  <c r="L32" i="5" s="1"/>
  <c r="AM31" i="5"/>
  <c r="AN31" i="5" s="1"/>
  <c r="AO31" i="5" s="1"/>
  <c r="AP31" i="5" s="1"/>
  <c r="AQ31" i="5" s="1"/>
  <c r="AR31" i="5" s="1"/>
  <c r="AS31" i="5" s="1"/>
  <c r="AT31" i="5" s="1"/>
  <c r="AU31" i="5" s="1"/>
  <c r="AV31" i="5" s="1"/>
  <c r="AA31" i="5"/>
  <c r="AB31" i="5" s="1"/>
  <c r="AC31" i="5" s="1"/>
  <c r="AD31" i="5" s="1"/>
  <c r="AE31" i="5" s="1"/>
  <c r="AF31" i="5" s="1"/>
  <c r="AG31" i="5" s="1"/>
  <c r="AH31" i="5" s="1"/>
  <c r="AI31" i="5" s="1"/>
  <c r="AJ31" i="5" s="1"/>
  <c r="O31" i="5"/>
  <c r="P31" i="5" s="1"/>
  <c r="Q31" i="5" s="1"/>
  <c r="R31" i="5" s="1"/>
  <c r="S31" i="5" s="1"/>
  <c r="T31" i="5" s="1"/>
  <c r="U31" i="5" s="1"/>
  <c r="V31" i="5" s="1"/>
  <c r="W31" i="5" s="1"/>
  <c r="X31" i="5" s="1"/>
  <c r="C31" i="5"/>
  <c r="D31" i="5" s="1"/>
  <c r="E31" i="5" s="1"/>
  <c r="F31" i="5" s="1"/>
  <c r="G31" i="5" s="1"/>
  <c r="H31" i="5" s="1"/>
  <c r="I31" i="5" s="1"/>
  <c r="J31" i="5" s="1"/>
  <c r="K31" i="5" s="1"/>
  <c r="L31" i="5" s="1"/>
  <c r="AM30" i="5"/>
  <c r="AN30" i="5" s="1"/>
  <c r="AO30" i="5" s="1"/>
  <c r="AP30" i="5" s="1"/>
  <c r="AQ30" i="5" s="1"/>
  <c r="AR30" i="5" s="1"/>
  <c r="AS30" i="5" s="1"/>
  <c r="AT30" i="5" s="1"/>
  <c r="AU30" i="5" s="1"/>
  <c r="AV30" i="5" s="1"/>
  <c r="AA30" i="5"/>
  <c r="AB30" i="5" s="1"/>
  <c r="AC30" i="5" s="1"/>
  <c r="AD30" i="5" s="1"/>
  <c r="AE30" i="5" s="1"/>
  <c r="AF30" i="5" s="1"/>
  <c r="AG30" i="5" s="1"/>
  <c r="AH30" i="5" s="1"/>
  <c r="AI30" i="5" s="1"/>
  <c r="AJ30" i="5" s="1"/>
  <c r="O30" i="5"/>
  <c r="P30" i="5" s="1"/>
  <c r="Q30" i="5" s="1"/>
  <c r="R30" i="5" s="1"/>
  <c r="S30" i="5" s="1"/>
  <c r="T30" i="5" s="1"/>
  <c r="U30" i="5" s="1"/>
  <c r="V30" i="5" s="1"/>
  <c r="W30" i="5" s="1"/>
  <c r="X30" i="5" s="1"/>
  <c r="C30" i="5"/>
  <c r="D30" i="5" s="1"/>
  <c r="E30" i="5" s="1"/>
  <c r="F30" i="5" s="1"/>
  <c r="G30" i="5" s="1"/>
  <c r="H30" i="5" s="1"/>
  <c r="I30" i="5" s="1"/>
  <c r="J30" i="5" s="1"/>
  <c r="K30" i="5" s="1"/>
  <c r="L30" i="5" s="1"/>
  <c r="AM29" i="5"/>
  <c r="AN29" i="5" s="1"/>
  <c r="AO29" i="5" s="1"/>
  <c r="AP29" i="5" s="1"/>
  <c r="AQ29" i="5" s="1"/>
  <c r="AR29" i="5" s="1"/>
  <c r="AS29" i="5" s="1"/>
  <c r="AT29" i="5" s="1"/>
  <c r="AU29" i="5" s="1"/>
  <c r="AV29" i="5" s="1"/>
  <c r="AA29" i="5"/>
  <c r="AB29" i="5" s="1"/>
  <c r="AC29" i="5" s="1"/>
  <c r="AD29" i="5" s="1"/>
  <c r="AE29" i="5" s="1"/>
  <c r="AF29" i="5" s="1"/>
  <c r="AG29" i="5" s="1"/>
  <c r="AH29" i="5" s="1"/>
  <c r="AI29" i="5" s="1"/>
  <c r="AJ29" i="5" s="1"/>
  <c r="O29" i="5"/>
  <c r="P29" i="5" s="1"/>
  <c r="Q29" i="5" s="1"/>
  <c r="R29" i="5" s="1"/>
  <c r="S29" i="5" s="1"/>
  <c r="T29" i="5" s="1"/>
  <c r="U29" i="5" s="1"/>
  <c r="V29" i="5" s="1"/>
  <c r="W29" i="5" s="1"/>
  <c r="X29" i="5" s="1"/>
  <c r="C29" i="5"/>
  <c r="D29" i="5" s="1"/>
  <c r="E29" i="5" s="1"/>
  <c r="F29" i="5" s="1"/>
  <c r="G29" i="5" s="1"/>
  <c r="H29" i="5" s="1"/>
  <c r="I29" i="5" s="1"/>
  <c r="J29" i="5" s="1"/>
  <c r="K29" i="5" s="1"/>
  <c r="L29" i="5" s="1"/>
  <c r="C39" i="5"/>
  <c r="D39" i="5" s="1"/>
  <c r="E39" i="5" s="1"/>
  <c r="F39" i="5" s="1"/>
  <c r="G39" i="5" s="1"/>
  <c r="H39" i="5" s="1"/>
  <c r="I39" i="5" s="1"/>
  <c r="J39" i="5" s="1"/>
  <c r="K39" i="5" s="1"/>
  <c r="L39" i="5" s="1"/>
  <c r="O39" i="5"/>
  <c r="P39" i="5" s="1"/>
  <c r="Q39" i="5" s="1"/>
  <c r="R39" i="5" s="1"/>
  <c r="S39" i="5" s="1"/>
  <c r="T39" i="5" s="1"/>
  <c r="U39" i="5" s="1"/>
  <c r="V39" i="5" s="1"/>
  <c r="W39" i="5" s="1"/>
  <c r="X39" i="5" s="1"/>
  <c r="AA39" i="5"/>
  <c r="AB39" i="5" s="1"/>
  <c r="AC39" i="5" s="1"/>
  <c r="AD39" i="5" s="1"/>
  <c r="AE39" i="5" s="1"/>
  <c r="AF39" i="5" s="1"/>
  <c r="AG39" i="5" s="1"/>
  <c r="AH39" i="5" s="1"/>
  <c r="AI39" i="5" s="1"/>
  <c r="AJ39" i="5" s="1"/>
  <c r="AM39" i="5"/>
  <c r="AN39" i="5" s="1"/>
  <c r="AO39" i="5" s="1"/>
  <c r="AP39" i="5" s="1"/>
  <c r="AQ39" i="5" s="1"/>
  <c r="AR39" i="5" s="1"/>
  <c r="AS39" i="5" s="1"/>
  <c r="AT39" i="5" s="1"/>
  <c r="AU39" i="5" s="1"/>
  <c r="AV39" i="5" s="1"/>
  <c r="AM155" i="5"/>
  <c r="AN155" i="5" s="1"/>
  <c r="AO155" i="5" s="1"/>
  <c r="AP155" i="5" s="1"/>
  <c r="AQ155" i="5" s="1"/>
  <c r="AR155" i="5" s="1"/>
  <c r="AS155" i="5" s="1"/>
  <c r="AT155" i="5" s="1"/>
  <c r="AU155" i="5" s="1"/>
  <c r="AV155" i="5" s="1"/>
  <c r="AA155" i="5"/>
  <c r="AB155" i="5" s="1"/>
  <c r="AC155" i="5" s="1"/>
  <c r="AD155" i="5" s="1"/>
  <c r="AE155" i="5" s="1"/>
  <c r="AF155" i="5" s="1"/>
  <c r="AG155" i="5" s="1"/>
  <c r="AH155" i="5" s="1"/>
  <c r="AI155" i="5" s="1"/>
  <c r="AJ155" i="5" s="1"/>
  <c r="O155" i="5"/>
  <c r="C155" i="5"/>
  <c r="D155" i="5" s="1"/>
  <c r="E155" i="5" s="1"/>
  <c r="F155" i="5" s="1"/>
  <c r="G155" i="5" s="1"/>
  <c r="H155" i="5" s="1"/>
  <c r="I155" i="5" s="1"/>
  <c r="J155" i="5" s="1"/>
  <c r="K155" i="5" s="1"/>
  <c r="L155" i="5" s="1"/>
  <c r="AM154" i="5"/>
  <c r="AN154" i="5" s="1"/>
  <c r="AO154" i="5" s="1"/>
  <c r="AP154" i="5" s="1"/>
  <c r="AQ154" i="5" s="1"/>
  <c r="AR154" i="5" s="1"/>
  <c r="AS154" i="5" s="1"/>
  <c r="AT154" i="5" s="1"/>
  <c r="AU154" i="5" s="1"/>
  <c r="AV154" i="5" s="1"/>
  <c r="AA154" i="5"/>
  <c r="AB154" i="5" s="1"/>
  <c r="AC154" i="5" s="1"/>
  <c r="AD154" i="5" s="1"/>
  <c r="AE154" i="5" s="1"/>
  <c r="AF154" i="5" s="1"/>
  <c r="AG154" i="5" s="1"/>
  <c r="AH154" i="5" s="1"/>
  <c r="AI154" i="5" s="1"/>
  <c r="AJ154" i="5" s="1"/>
  <c r="O154" i="5"/>
  <c r="P154" i="5" s="1"/>
  <c r="Q154" i="5" s="1"/>
  <c r="R154" i="5" s="1"/>
  <c r="S154" i="5" s="1"/>
  <c r="T154" i="5" s="1"/>
  <c r="U154" i="5" s="1"/>
  <c r="V154" i="5" s="1"/>
  <c r="W154" i="5" s="1"/>
  <c r="X154" i="5" s="1"/>
  <c r="C154" i="5"/>
  <c r="D154" i="5" s="1"/>
  <c r="E154" i="5" s="1"/>
  <c r="F154" i="5" s="1"/>
  <c r="G154" i="5" s="1"/>
  <c r="H154" i="5" s="1"/>
  <c r="I154" i="5" s="1"/>
  <c r="J154" i="5" s="1"/>
  <c r="K154" i="5" s="1"/>
  <c r="L154" i="5" s="1"/>
  <c r="AM153" i="5"/>
  <c r="AN153" i="5" s="1"/>
  <c r="AO153" i="5" s="1"/>
  <c r="AP153" i="5" s="1"/>
  <c r="AQ153" i="5" s="1"/>
  <c r="AR153" i="5" s="1"/>
  <c r="AS153" i="5" s="1"/>
  <c r="AT153" i="5" s="1"/>
  <c r="AU153" i="5" s="1"/>
  <c r="AV153" i="5" s="1"/>
  <c r="AA153" i="5"/>
  <c r="AB153" i="5" s="1"/>
  <c r="AC153" i="5" s="1"/>
  <c r="AD153" i="5" s="1"/>
  <c r="AE153" i="5" s="1"/>
  <c r="AF153" i="5" s="1"/>
  <c r="AG153" i="5" s="1"/>
  <c r="AH153" i="5" s="1"/>
  <c r="AI153" i="5" s="1"/>
  <c r="AJ153" i="5" s="1"/>
  <c r="O153" i="5"/>
  <c r="P153" i="5" s="1"/>
  <c r="Q153" i="5" s="1"/>
  <c r="R153" i="5" s="1"/>
  <c r="S153" i="5" s="1"/>
  <c r="T153" i="5" s="1"/>
  <c r="U153" i="5" s="1"/>
  <c r="V153" i="5" s="1"/>
  <c r="W153" i="5" s="1"/>
  <c r="X153" i="5" s="1"/>
  <c r="C153" i="5"/>
  <c r="D153" i="5" s="1"/>
  <c r="E153" i="5" s="1"/>
  <c r="F153" i="5" s="1"/>
  <c r="G153" i="5" s="1"/>
  <c r="H153" i="5" s="1"/>
  <c r="I153" i="5" s="1"/>
  <c r="J153" i="5" s="1"/>
  <c r="K153" i="5" s="1"/>
  <c r="L153" i="5" s="1"/>
  <c r="AM152" i="5"/>
  <c r="AN152" i="5" s="1"/>
  <c r="AO152" i="5" s="1"/>
  <c r="AP152" i="5" s="1"/>
  <c r="AQ152" i="5" s="1"/>
  <c r="AR152" i="5" s="1"/>
  <c r="AS152" i="5" s="1"/>
  <c r="AT152" i="5" s="1"/>
  <c r="AU152" i="5" s="1"/>
  <c r="AV152" i="5" s="1"/>
  <c r="AA152" i="5"/>
  <c r="AB152" i="5" s="1"/>
  <c r="AC152" i="5" s="1"/>
  <c r="AD152" i="5" s="1"/>
  <c r="AE152" i="5" s="1"/>
  <c r="AF152" i="5" s="1"/>
  <c r="AG152" i="5" s="1"/>
  <c r="AH152" i="5" s="1"/>
  <c r="AI152" i="5" s="1"/>
  <c r="AJ152" i="5" s="1"/>
  <c r="O152" i="5"/>
  <c r="P152" i="5" s="1"/>
  <c r="Q152" i="5" s="1"/>
  <c r="R152" i="5" s="1"/>
  <c r="S152" i="5" s="1"/>
  <c r="T152" i="5" s="1"/>
  <c r="U152" i="5" s="1"/>
  <c r="V152" i="5" s="1"/>
  <c r="W152" i="5" s="1"/>
  <c r="X152" i="5" s="1"/>
  <c r="C152" i="5"/>
  <c r="D152" i="5" s="1"/>
  <c r="E152" i="5" s="1"/>
  <c r="F152" i="5" s="1"/>
  <c r="G152" i="5" s="1"/>
  <c r="H152" i="5" s="1"/>
  <c r="I152" i="5" s="1"/>
  <c r="J152" i="5" s="1"/>
  <c r="K152" i="5" s="1"/>
  <c r="L152" i="5" s="1"/>
  <c r="AM151" i="5"/>
  <c r="AN151" i="5" s="1"/>
  <c r="AO151" i="5" s="1"/>
  <c r="AP151" i="5" s="1"/>
  <c r="AQ151" i="5" s="1"/>
  <c r="AR151" i="5" s="1"/>
  <c r="AS151" i="5" s="1"/>
  <c r="AT151" i="5" s="1"/>
  <c r="AU151" i="5" s="1"/>
  <c r="AV151" i="5" s="1"/>
  <c r="AA151" i="5"/>
  <c r="AB151" i="5" s="1"/>
  <c r="AC151" i="5" s="1"/>
  <c r="AD151" i="5" s="1"/>
  <c r="AE151" i="5" s="1"/>
  <c r="AF151" i="5" s="1"/>
  <c r="AG151" i="5" s="1"/>
  <c r="AH151" i="5" s="1"/>
  <c r="AI151" i="5" s="1"/>
  <c r="AJ151" i="5" s="1"/>
  <c r="O151" i="5"/>
  <c r="P151" i="5" s="1"/>
  <c r="Q151" i="5" s="1"/>
  <c r="R151" i="5" s="1"/>
  <c r="S151" i="5" s="1"/>
  <c r="T151" i="5" s="1"/>
  <c r="U151" i="5" s="1"/>
  <c r="V151" i="5" s="1"/>
  <c r="W151" i="5" s="1"/>
  <c r="X151" i="5" s="1"/>
  <c r="C151" i="5"/>
  <c r="D151" i="5" s="1"/>
  <c r="E151" i="5" s="1"/>
  <c r="F151" i="5" s="1"/>
  <c r="G151" i="5" s="1"/>
  <c r="H151" i="5" s="1"/>
  <c r="I151" i="5" s="1"/>
  <c r="J151" i="5" s="1"/>
  <c r="K151" i="5" s="1"/>
  <c r="L151" i="5" s="1"/>
  <c r="AN135" i="5"/>
  <c r="AO135" i="5" s="1"/>
  <c r="AP135" i="5" s="1"/>
  <c r="AQ135" i="5" s="1"/>
  <c r="AR135" i="5" s="1"/>
  <c r="AS135" i="5" s="1"/>
  <c r="AT135" i="5" s="1"/>
  <c r="AU135" i="5" s="1"/>
  <c r="AV135" i="5" s="1"/>
  <c r="AB135" i="5"/>
  <c r="AC135" i="5" s="1"/>
  <c r="AD135" i="5" s="1"/>
  <c r="AE135" i="5" s="1"/>
  <c r="AF135" i="5" s="1"/>
  <c r="AG135" i="5" s="1"/>
  <c r="AH135" i="5" s="1"/>
  <c r="AI135" i="5" s="1"/>
  <c r="AJ135" i="5" s="1"/>
  <c r="P135" i="5"/>
  <c r="Q135" i="5" s="1"/>
  <c r="R135" i="5" s="1"/>
  <c r="S135" i="5" s="1"/>
  <c r="T135" i="5" s="1"/>
  <c r="U135" i="5" s="1"/>
  <c r="V135" i="5" s="1"/>
  <c r="W135" i="5" s="1"/>
  <c r="X135" i="5" s="1"/>
  <c r="D135" i="5"/>
  <c r="E135" i="5" s="1"/>
  <c r="F135" i="5" s="1"/>
  <c r="G135" i="5" s="1"/>
  <c r="H135" i="5" s="1"/>
  <c r="I135" i="5" s="1"/>
  <c r="J135" i="5" s="1"/>
  <c r="K135" i="5" s="1"/>
  <c r="L135" i="5" s="1"/>
  <c r="AM134" i="5"/>
  <c r="AN134" i="5" s="1"/>
  <c r="AO134" i="5" s="1"/>
  <c r="AP134" i="5" s="1"/>
  <c r="AQ134" i="5" s="1"/>
  <c r="AR134" i="5" s="1"/>
  <c r="AS134" i="5" s="1"/>
  <c r="AT134" i="5" s="1"/>
  <c r="AU134" i="5" s="1"/>
  <c r="AV134" i="5" s="1"/>
  <c r="AA134" i="5"/>
  <c r="AB134" i="5" s="1"/>
  <c r="AC134" i="5" s="1"/>
  <c r="AD134" i="5" s="1"/>
  <c r="AE134" i="5" s="1"/>
  <c r="AF134" i="5" s="1"/>
  <c r="AG134" i="5" s="1"/>
  <c r="AH134" i="5" s="1"/>
  <c r="AI134" i="5" s="1"/>
  <c r="AJ134" i="5" s="1"/>
  <c r="O134" i="5"/>
  <c r="P134" i="5" s="1"/>
  <c r="Q134" i="5" s="1"/>
  <c r="R134" i="5" s="1"/>
  <c r="S134" i="5" s="1"/>
  <c r="T134" i="5" s="1"/>
  <c r="U134" i="5" s="1"/>
  <c r="V134" i="5" s="1"/>
  <c r="W134" i="5" s="1"/>
  <c r="X134" i="5" s="1"/>
  <c r="C134" i="5"/>
  <c r="D134" i="5" s="1"/>
  <c r="E134" i="5" s="1"/>
  <c r="F134" i="5" s="1"/>
  <c r="G134" i="5" s="1"/>
  <c r="H134" i="5" s="1"/>
  <c r="I134" i="5" s="1"/>
  <c r="J134" i="5" s="1"/>
  <c r="K134" i="5" s="1"/>
  <c r="L134" i="5" s="1"/>
  <c r="AM133" i="5"/>
  <c r="AN133" i="5" s="1"/>
  <c r="AO133" i="5" s="1"/>
  <c r="AP133" i="5" s="1"/>
  <c r="AQ133" i="5" s="1"/>
  <c r="AR133" i="5" s="1"/>
  <c r="AS133" i="5" s="1"/>
  <c r="AT133" i="5" s="1"/>
  <c r="AU133" i="5" s="1"/>
  <c r="AV133" i="5" s="1"/>
  <c r="AA133" i="5"/>
  <c r="AB133" i="5" s="1"/>
  <c r="AC133" i="5" s="1"/>
  <c r="AD133" i="5" s="1"/>
  <c r="AE133" i="5" s="1"/>
  <c r="AF133" i="5" s="1"/>
  <c r="AG133" i="5" s="1"/>
  <c r="AH133" i="5" s="1"/>
  <c r="AI133" i="5" s="1"/>
  <c r="AJ133" i="5" s="1"/>
  <c r="O133" i="5"/>
  <c r="P133" i="5" s="1"/>
  <c r="Q133" i="5" s="1"/>
  <c r="R133" i="5" s="1"/>
  <c r="S133" i="5" s="1"/>
  <c r="T133" i="5" s="1"/>
  <c r="U133" i="5" s="1"/>
  <c r="V133" i="5" s="1"/>
  <c r="W133" i="5" s="1"/>
  <c r="X133" i="5" s="1"/>
  <c r="C133" i="5"/>
  <c r="D133" i="5" s="1"/>
  <c r="E133" i="5" s="1"/>
  <c r="F133" i="5" s="1"/>
  <c r="G133" i="5" s="1"/>
  <c r="H133" i="5" s="1"/>
  <c r="I133" i="5" s="1"/>
  <c r="J133" i="5" s="1"/>
  <c r="K133" i="5" s="1"/>
  <c r="L133" i="5" s="1"/>
  <c r="AM132" i="5"/>
  <c r="AN132" i="5" s="1"/>
  <c r="AO132" i="5" s="1"/>
  <c r="AP132" i="5" s="1"/>
  <c r="AQ132" i="5" s="1"/>
  <c r="AR132" i="5" s="1"/>
  <c r="AS132" i="5" s="1"/>
  <c r="AT132" i="5" s="1"/>
  <c r="AU132" i="5" s="1"/>
  <c r="AV132" i="5" s="1"/>
  <c r="AA132" i="5"/>
  <c r="AB132" i="5" s="1"/>
  <c r="AC132" i="5" s="1"/>
  <c r="AD132" i="5" s="1"/>
  <c r="AE132" i="5" s="1"/>
  <c r="AF132" i="5" s="1"/>
  <c r="AG132" i="5" s="1"/>
  <c r="AH132" i="5" s="1"/>
  <c r="AI132" i="5" s="1"/>
  <c r="AJ132" i="5" s="1"/>
  <c r="O132" i="5"/>
  <c r="P132" i="5" s="1"/>
  <c r="Q132" i="5" s="1"/>
  <c r="R132" i="5" s="1"/>
  <c r="S132" i="5" s="1"/>
  <c r="T132" i="5" s="1"/>
  <c r="U132" i="5" s="1"/>
  <c r="V132" i="5" s="1"/>
  <c r="W132" i="5" s="1"/>
  <c r="X132" i="5" s="1"/>
  <c r="C132" i="5"/>
  <c r="D132" i="5" s="1"/>
  <c r="E132" i="5" s="1"/>
  <c r="F132" i="5" s="1"/>
  <c r="G132" i="5" s="1"/>
  <c r="H132" i="5" s="1"/>
  <c r="I132" i="5" s="1"/>
  <c r="J132" i="5" s="1"/>
  <c r="K132" i="5" s="1"/>
  <c r="L132" i="5" s="1"/>
  <c r="AM131" i="5"/>
  <c r="AN131" i="5" s="1"/>
  <c r="AO131" i="5" s="1"/>
  <c r="AP131" i="5" s="1"/>
  <c r="AQ131" i="5" s="1"/>
  <c r="AR131" i="5" s="1"/>
  <c r="AS131" i="5" s="1"/>
  <c r="AT131" i="5" s="1"/>
  <c r="AU131" i="5" s="1"/>
  <c r="AV131" i="5" s="1"/>
  <c r="AA131" i="5"/>
  <c r="AB131" i="5" s="1"/>
  <c r="AC131" i="5" s="1"/>
  <c r="AD131" i="5" s="1"/>
  <c r="AE131" i="5" s="1"/>
  <c r="AF131" i="5" s="1"/>
  <c r="AG131" i="5" s="1"/>
  <c r="AH131" i="5" s="1"/>
  <c r="AI131" i="5" s="1"/>
  <c r="AJ131" i="5" s="1"/>
  <c r="O131" i="5"/>
  <c r="P131" i="5" s="1"/>
  <c r="Q131" i="5" s="1"/>
  <c r="R131" i="5" s="1"/>
  <c r="S131" i="5" s="1"/>
  <c r="T131" i="5" s="1"/>
  <c r="U131" i="5" s="1"/>
  <c r="V131" i="5" s="1"/>
  <c r="W131" i="5" s="1"/>
  <c r="X131" i="5" s="1"/>
  <c r="C131" i="5"/>
  <c r="D131" i="5" s="1"/>
  <c r="E131" i="5" s="1"/>
  <c r="F131" i="5" s="1"/>
  <c r="G131" i="5" s="1"/>
  <c r="H131" i="5" s="1"/>
  <c r="I131" i="5" s="1"/>
  <c r="J131" i="5" s="1"/>
  <c r="K131" i="5" s="1"/>
  <c r="L131" i="5" s="1"/>
  <c r="AN115" i="5"/>
  <c r="AO115" i="5" s="1"/>
  <c r="AP115" i="5" s="1"/>
  <c r="AQ115" i="5" s="1"/>
  <c r="AR115" i="5" s="1"/>
  <c r="AS115" i="5" s="1"/>
  <c r="AT115" i="5" s="1"/>
  <c r="AU115" i="5" s="1"/>
  <c r="AV115" i="5" s="1"/>
  <c r="AB115" i="5"/>
  <c r="AC115" i="5" s="1"/>
  <c r="AD115" i="5" s="1"/>
  <c r="AE115" i="5" s="1"/>
  <c r="AF115" i="5" s="1"/>
  <c r="AG115" i="5" s="1"/>
  <c r="AH115" i="5" s="1"/>
  <c r="AI115" i="5" s="1"/>
  <c r="AJ115" i="5" s="1"/>
  <c r="P115" i="5"/>
  <c r="Q115" i="5" s="1"/>
  <c r="R115" i="5" s="1"/>
  <c r="S115" i="5" s="1"/>
  <c r="T115" i="5" s="1"/>
  <c r="U115" i="5" s="1"/>
  <c r="V115" i="5" s="1"/>
  <c r="W115" i="5" s="1"/>
  <c r="X115" i="5" s="1"/>
  <c r="D115" i="5"/>
  <c r="E115" i="5" s="1"/>
  <c r="F115" i="5" s="1"/>
  <c r="G115" i="5" s="1"/>
  <c r="H115" i="5" s="1"/>
  <c r="I115" i="5" s="1"/>
  <c r="J115" i="5" s="1"/>
  <c r="K115" i="5" s="1"/>
  <c r="L115" i="5" s="1"/>
  <c r="AM114" i="5"/>
  <c r="AN114" i="5" s="1"/>
  <c r="AO114" i="5" s="1"/>
  <c r="AP114" i="5" s="1"/>
  <c r="AQ114" i="5" s="1"/>
  <c r="AR114" i="5" s="1"/>
  <c r="AS114" i="5" s="1"/>
  <c r="AT114" i="5" s="1"/>
  <c r="AU114" i="5" s="1"/>
  <c r="AV114" i="5" s="1"/>
  <c r="AA114" i="5"/>
  <c r="AB114" i="5" s="1"/>
  <c r="AC114" i="5" s="1"/>
  <c r="AD114" i="5" s="1"/>
  <c r="AE114" i="5" s="1"/>
  <c r="AF114" i="5" s="1"/>
  <c r="AG114" i="5" s="1"/>
  <c r="AH114" i="5" s="1"/>
  <c r="AI114" i="5" s="1"/>
  <c r="AJ114" i="5" s="1"/>
  <c r="O114" i="5"/>
  <c r="P114" i="5" s="1"/>
  <c r="Q114" i="5" s="1"/>
  <c r="R114" i="5" s="1"/>
  <c r="S114" i="5" s="1"/>
  <c r="T114" i="5" s="1"/>
  <c r="U114" i="5" s="1"/>
  <c r="V114" i="5" s="1"/>
  <c r="W114" i="5" s="1"/>
  <c r="X114" i="5" s="1"/>
  <c r="C114" i="5"/>
  <c r="D114" i="5" s="1"/>
  <c r="E114" i="5" s="1"/>
  <c r="F114" i="5" s="1"/>
  <c r="G114" i="5" s="1"/>
  <c r="H114" i="5" s="1"/>
  <c r="I114" i="5" s="1"/>
  <c r="J114" i="5" s="1"/>
  <c r="K114" i="5" s="1"/>
  <c r="L114" i="5" s="1"/>
  <c r="AM113" i="5"/>
  <c r="AN113" i="5" s="1"/>
  <c r="AO113" i="5" s="1"/>
  <c r="AP113" i="5" s="1"/>
  <c r="AQ113" i="5" s="1"/>
  <c r="AR113" i="5" s="1"/>
  <c r="AS113" i="5" s="1"/>
  <c r="AT113" i="5" s="1"/>
  <c r="AU113" i="5" s="1"/>
  <c r="AV113" i="5" s="1"/>
  <c r="AA113" i="5"/>
  <c r="AB113" i="5" s="1"/>
  <c r="AC113" i="5" s="1"/>
  <c r="AD113" i="5" s="1"/>
  <c r="AE113" i="5" s="1"/>
  <c r="AF113" i="5" s="1"/>
  <c r="AG113" i="5" s="1"/>
  <c r="AH113" i="5" s="1"/>
  <c r="AI113" i="5" s="1"/>
  <c r="AJ113" i="5" s="1"/>
  <c r="O113" i="5"/>
  <c r="P113" i="5" s="1"/>
  <c r="Q113" i="5" s="1"/>
  <c r="R113" i="5" s="1"/>
  <c r="S113" i="5" s="1"/>
  <c r="T113" i="5" s="1"/>
  <c r="U113" i="5" s="1"/>
  <c r="V113" i="5" s="1"/>
  <c r="W113" i="5" s="1"/>
  <c r="X113" i="5" s="1"/>
  <c r="C113" i="5"/>
  <c r="D113" i="5" s="1"/>
  <c r="E113" i="5" s="1"/>
  <c r="F113" i="5" s="1"/>
  <c r="G113" i="5" s="1"/>
  <c r="H113" i="5" s="1"/>
  <c r="I113" i="5" s="1"/>
  <c r="J113" i="5" s="1"/>
  <c r="K113" i="5" s="1"/>
  <c r="L113" i="5" s="1"/>
  <c r="AM112" i="5"/>
  <c r="AN112" i="5" s="1"/>
  <c r="AO112" i="5" s="1"/>
  <c r="AP112" i="5" s="1"/>
  <c r="AQ112" i="5" s="1"/>
  <c r="AR112" i="5" s="1"/>
  <c r="AS112" i="5" s="1"/>
  <c r="AT112" i="5" s="1"/>
  <c r="AU112" i="5" s="1"/>
  <c r="AV112" i="5" s="1"/>
  <c r="AA112" i="5"/>
  <c r="AB112" i="5" s="1"/>
  <c r="AC112" i="5" s="1"/>
  <c r="AD112" i="5" s="1"/>
  <c r="AE112" i="5" s="1"/>
  <c r="AF112" i="5" s="1"/>
  <c r="AG112" i="5" s="1"/>
  <c r="AH112" i="5" s="1"/>
  <c r="AI112" i="5" s="1"/>
  <c r="AJ112" i="5" s="1"/>
  <c r="O112" i="5"/>
  <c r="P112" i="5" s="1"/>
  <c r="Q112" i="5" s="1"/>
  <c r="R112" i="5" s="1"/>
  <c r="S112" i="5" s="1"/>
  <c r="T112" i="5" s="1"/>
  <c r="U112" i="5" s="1"/>
  <c r="V112" i="5" s="1"/>
  <c r="W112" i="5" s="1"/>
  <c r="X112" i="5" s="1"/>
  <c r="C112" i="5"/>
  <c r="D112" i="5" s="1"/>
  <c r="E112" i="5" s="1"/>
  <c r="F112" i="5" s="1"/>
  <c r="G112" i="5" s="1"/>
  <c r="H112" i="5" s="1"/>
  <c r="I112" i="5" s="1"/>
  <c r="J112" i="5" s="1"/>
  <c r="K112" i="5" s="1"/>
  <c r="L112" i="5" s="1"/>
  <c r="AM111" i="5"/>
  <c r="AN111" i="5" s="1"/>
  <c r="AO111" i="5" s="1"/>
  <c r="AP111" i="5" s="1"/>
  <c r="AQ111" i="5" s="1"/>
  <c r="AR111" i="5" s="1"/>
  <c r="AS111" i="5" s="1"/>
  <c r="AT111" i="5" s="1"/>
  <c r="AU111" i="5" s="1"/>
  <c r="AV111" i="5" s="1"/>
  <c r="AA111" i="5"/>
  <c r="AB111" i="5" s="1"/>
  <c r="AC111" i="5" s="1"/>
  <c r="AD111" i="5" s="1"/>
  <c r="AE111" i="5" s="1"/>
  <c r="AF111" i="5" s="1"/>
  <c r="AG111" i="5" s="1"/>
  <c r="AH111" i="5" s="1"/>
  <c r="AI111" i="5" s="1"/>
  <c r="AJ111" i="5" s="1"/>
  <c r="O111" i="5"/>
  <c r="P111" i="5" s="1"/>
  <c r="Q111" i="5" s="1"/>
  <c r="R111" i="5" s="1"/>
  <c r="S111" i="5" s="1"/>
  <c r="T111" i="5" s="1"/>
  <c r="U111" i="5" s="1"/>
  <c r="V111" i="5" s="1"/>
  <c r="W111" i="5" s="1"/>
  <c r="X111" i="5" s="1"/>
  <c r="C111" i="5"/>
  <c r="D111" i="5" s="1"/>
  <c r="E111" i="5" s="1"/>
  <c r="F111" i="5" s="1"/>
  <c r="G111" i="5" s="1"/>
  <c r="H111" i="5" s="1"/>
  <c r="I111" i="5" s="1"/>
  <c r="J111" i="5" s="1"/>
  <c r="K111" i="5" s="1"/>
  <c r="L111" i="5" s="1"/>
  <c r="AN96" i="5"/>
  <c r="AO96" i="5" s="1"/>
  <c r="AP96" i="5" s="1"/>
  <c r="AQ96" i="5" s="1"/>
  <c r="AR96" i="5" s="1"/>
  <c r="AS96" i="5" s="1"/>
  <c r="AT96" i="5" s="1"/>
  <c r="AU96" i="5" s="1"/>
  <c r="AV96" i="5" s="1"/>
  <c r="AB96" i="5"/>
  <c r="AC96" i="5" s="1"/>
  <c r="AD96" i="5" s="1"/>
  <c r="AE96" i="5" s="1"/>
  <c r="AF96" i="5" s="1"/>
  <c r="AG96" i="5" s="1"/>
  <c r="AH96" i="5" s="1"/>
  <c r="AI96" i="5" s="1"/>
  <c r="AJ96" i="5" s="1"/>
  <c r="P96" i="5"/>
  <c r="Q96" i="5" s="1"/>
  <c r="R96" i="5" s="1"/>
  <c r="S96" i="5" s="1"/>
  <c r="T96" i="5" s="1"/>
  <c r="U96" i="5" s="1"/>
  <c r="V96" i="5" s="1"/>
  <c r="W96" i="5" s="1"/>
  <c r="X96" i="5" s="1"/>
  <c r="D96" i="5"/>
  <c r="E96" i="5" s="1"/>
  <c r="F96" i="5" s="1"/>
  <c r="G96" i="5" s="1"/>
  <c r="H96" i="5" s="1"/>
  <c r="I96" i="5" s="1"/>
  <c r="J96" i="5" s="1"/>
  <c r="K96" i="5" s="1"/>
  <c r="L96" i="5" s="1"/>
  <c r="AM95" i="5"/>
  <c r="AN95" i="5" s="1"/>
  <c r="AO95" i="5" s="1"/>
  <c r="AP95" i="5" s="1"/>
  <c r="AQ95" i="5" s="1"/>
  <c r="AR95" i="5" s="1"/>
  <c r="AS95" i="5" s="1"/>
  <c r="AT95" i="5" s="1"/>
  <c r="AU95" i="5" s="1"/>
  <c r="AV95" i="5" s="1"/>
  <c r="AA95" i="5"/>
  <c r="AB95" i="5" s="1"/>
  <c r="AC95" i="5" s="1"/>
  <c r="AD95" i="5" s="1"/>
  <c r="AE95" i="5" s="1"/>
  <c r="AF95" i="5" s="1"/>
  <c r="AG95" i="5" s="1"/>
  <c r="AH95" i="5" s="1"/>
  <c r="AI95" i="5" s="1"/>
  <c r="AJ95" i="5" s="1"/>
  <c r="O95" i="5"/>
  <c r="P95" i="5" s="1"/>
  <c r="Q95" i="5" s="1"/>
  <c r="R95" i="5" s="1"/>
  <c r="S95" i="5" s="1"/>
  <c r="T95" i="5" s="1"/>
  <c r="U95" i="5" s="1"/>
  <c r="V95" i="5" s="1"/>
  <c r="W95" i="5" s="1"/>
  <c r="X95" i="5" s="1"/>
  <c r="C95" i="5"/>
  <c r="D95" i="5" s="1"/>
  <c r="E95" i="5" s="1"/>
  <c r="F95" i="5" s="1"/>
  <c r="G95" i="5" s="1"/>
  <c r="H95" i="5" s="1"/>
  <c r="I95" i="5" s="1"/>
  <c r="J95" i="5" s="1"/>
  <c r="K95" i="5" s="1"/>
  <c r="L95" i="5" s="1"/>
  <c r="AM94" i="5"/>
  <c r="AN94" i="5" s="1"/>
  <c r="AO94" i="5" s="1"/>
  <c r="AP94" i="5" s="1"/>
  <c r="AQ94" i="5" s="1"/>
  <c r="AR94" i="5" s="1"/>
  <c r="AS94" i="5" s="1"/>
  <c r="AT94" i="5" s="1"/>
  <c r="AU94" i="5" s="1"/>
  <c r="AV94" i="5" s="1"/>
  <c r="AA94" i="5"/>
  <c r="AB94" i="5" s="1"/>
  <c r="AC94" i="5" s="1"/>
  <c r="AD94" i="5" s="1"/>
  <c r="AE94" i="5" s="1"/>
  <c r="AF94" i="5" s="1"/>
  <c r="AG94" i="5" s="1"/>
  <c r="AH94" i="5" s="1"/>
  <c r="AI94" i="5" s="1"/>
  <c r="AJ94" i="5" s="1"/>
  <c r="O94" i="5"/>
  <c r="P94" i="5" s="1"/>
  <c r="Q94" i="5" s="1"/>
  <c r="R94" i="5" s="1"/>
  <c r="S94" i="5" s="1"/>
  <c r="T94" i="5" s="1"/>
  <c r="U94" i="5" s="1"/>
  <c r="V94" i="5" s="1"/>
  <c r="W94" i="5" s="1"/>
  <c r="X94" i="5" s="1"/>
  <c r="C94" i="5"/>
  <c r="D94" i="5" s="1"/>
  <c r="E94" i="5" s="1"/>
  <c r="F94" i="5" s="1"/>
  <c r="G94" i="5" s="1"/>
  <c r="H94" i="5" s="1"/>
  <c r="I94" i="5" s="1"/>
  <c r="J94" i="5" s="1"/>
  <c r="K94" i="5" s="1"/>
  <c r="L94" i="5" s="1"/>
  <c r="AM93" i="5"/>
  <c r="AN93" i="5" s="1"/>
  <c r="AO93" i="5" s="1"/>
  <c r="AP93" i="5" s="1"/>
  <c r="AQ93" i="5" s="1"/>
  <c r="AR93" i="5" s="1"/>
  <c r="AS93" i="5" s="1"/>
  <c r="AT93" i="5" s="1"/>
  <c r="AU93" i="5" s="1"/>
  <c r="AV93" i="5" s="1"/>
  <c r="AA93" i="5"/>
  <c r="AB93" i="5" s="1"/>
  <c r="AC93" i="5" s="1"/>
  <c r="AD93" i="5" s="1"/>
  <c r="AE93" i="5" s="1"/>
  <c r="AF93" i="5" s="1"/>
  <c r="AG93" i="5" s="1"/>
  <c r="AH93" i="5" s="1"/>
  <c r="AI93" i="5" s="1"/>
  <c r="AJ93" i="5" s="1"/>
  <c r="O93" i="5"/>
  <c r="P93" i="5" s="1"/>
  <c r="Q93" i="5" s="1"/>
  <c r="R93" i="5" s="1"/>
  <c r="S93" i="5" s="1"/>
  <c r="T93" i="5" s="1"/>
  <c r="U93" i="5" s="1"/>
  <c r="V93" i="5" s="1"/>
  <c r="W93" i="5" s="1"/>
  <c r="X93" i="5" s="1"/>
  <c r="C93" i="5"/>
  <c r="D93" i="5" s="1"/>
  <c r="E93" i="5" s="1"/>
  <c r="F93" i="5" s="1"/>
  <c r="G93" i="5" s="1"/>
  <c r="H93" i="5" s="1"/>
  <c r="I93" i="5" s="1"/>
  <c r="J93" i="5" s="1"/>
  <c r="K93" i="5" s="1"/>
  <c r="L93" i="5" s="1"/>
  <c r="AM92" i="5"/>
  <c r="AN92" i="5" s="1"/>
  <c r="AO92" i="5" s="1"/>
  <c r="AP92" i="5" s="1"/>
  <c r="AQ92" i="5" s="1"/>
  <c r="AR92" i="5" s="1"/>
  <c r="AS92" i="5" s="1"/>
  <c r="AT92" i="5" s="1"/>
  <c r="AU92" i="5" s="1"/>
  <c r="AV92" i="5" s="1"/>
  <c r="AA92" i="5"/>
  <c r="AB92" i="5" s="1"/>
  <c r="AC92" i="5" s="1"/>
  <c r="AD92" i="5" s="1"/>
  <c r="AE92" i="5" s="1"/>
  <c r="AF92" i="5" s="1"/>
  <c r="AG92" i="5" s="1"/>
  <c r="AH92" i="5" s="1"/>
  <c r="AI92" i="5" s="1"/>
  <c r="AJ92" i="5" s="1"/>
  <c r="O92" i="5"/>
  <c r="P92" i="5" s="1"/>
  <c r="Q92" i="5" s="1"/>
  <c r="R92" i="5" s="1"/>
  <c r="S92" i="5" s="1"/>
  <c r="T92" i="5" s="1"/>
  <c r="U92" i="5" s="1"/>
  <c r="V92" i="5" s="1"/>
  <c r="W92" i="5" s="1"/>
  <c r="X92" i="5" s="1"/>
  <c r="C92" i="5"/>
  <c r="D92" i="5" s="1"/>
  <c r="E92" i="5" s="1"/>
  <c r="F92" i="5" s="1"/>
  <c r="G92" i="5" s="1"/>
  <c r="H92" i="5" s="1"/>
  <c r="I92" i="5" s="1"/>
  <c r="J92" i="5" s="1"/>
  <c r="K92" i="5" s="1"/>
  <c r="L92" i="5" s="1"/>
  <c r="AN78" i="5"/>
  <c r="AO78" i="5" s="1"/>
  <c r="AP78" i="5" s="1"/>
  <c r="AQ78" i="5" s="1"/>
  <c r="AR78" i="5" s="1"/>
  <c r="AS78" i="5" s="1"/>
  <c r="AT78" i="5" s="1"/>
  <c r="AU78" i="5" s="1"/>
  <c r="AV78" i="5" s="1"/>
  <c r="AB78" i="5"/>
  <c r="AC78" i="5" s="1"/>
  <c r="AD78" i="5" s="1"/>
  <c r="AE78" i="5" s="1"/>
  <c r="AF78" i="5" s="1"/>
  <c r="AG78" i="5" s="1"/>
  <c r="AH78" i="5" s="1"/>
  <c r="AI78" i="5" s="1"/>
  <c r="AJ78" i="5" s="1"/>
  <c r="P78" i="5"/>
  <c r="Q78" i="5" s="1"/>
  <c r="R78" i="5" s="1"/>
  <c r="S78" i="5" s="1"/>
  <c r="T78" i="5" s="1"/>
  <c r="U78" i="5" s="1"/>
  <c r="V78" i="5" s="1"/>
  <c r="W78" i="5" s="1"/>
  <c r="X78" i="5" s="1"/>
  <c r="D78" i="5"/>
  <c r="E78" i="5" s="1"/>
  <c r="F78" i="5" s="1"/>
  <c r="G78" i="5" s="1"/>
  <c r="H78" i="5" s="1"/>
  <c r="I78" i="5" s="1"/>
  <c r="J78" i="5" s="1"/>
  <c r="K78" i="5" s="1"/>
  <c r="L78" i="5" s="1"/>
  <c r="AM77" i="5"/>
  <c r="AN77" i="5" s="1"/>
  <c r="AO77" i="5" s="1"/>
  <c r="AP77" i="5" s="1"/>
  <c r="AQ77" i="5" s="1"/>
  <c r="AR77" i="5" s="1"/>
  <c r="AS77" i="5" s="1"/>
  <c r="AT77" i="5" s="1"/>
  <c r="AU77" i="5" s="1"/>
  <c r="AV77" i="5" s="1"/>
  <c r="AA77" i="5"/>
  <c r="AB77" i="5" s="1"/>
  <c r="AC77" i="5" s="1"/>
  <c r="AD77" i="5" s="1"/>
  <c r="AE77" i="5" s="1"/>
  <c r="AF77" i="5" s="1"/>
  <c r="AG77" i="5" s="1"/>
  <c r="AH77" i="5" s="1"/>
  <c r="AI77" i="5" s="1"/>
  <c r="AJ77" i="5" s="1"/>
  <c r="O77" i="5"/>
  <c r="P77" i="5" s="1"/>
  <c r="Q77" i="5" s="1"/>
  <c r="R77" i="5" s="1"/>
  <c r="S77" i="5" s="1"/>
  <c r="T77" i="5" s="1"/>
  <c r="U77" i="5" s="1"/>
  <c r="V77" i="5" s="1"/>
  <c r="W77" i="5" s="1"/>
  <c r="X77" i="5" s="1"/>
  <c r="C77" i="5"/>
  <c r="D77" i="5" s="1"/>
  <c r="E77" i="5" s="1"/>
  <c r="F77" i="5" s="1"/>
  <c r="G77" i="5" s="1"/>
  <c r="H77" i="5" s="1"/>
  <c r="I77" i="5" s="1"/>
  <c r="J77" i="5" s="1"/>
  <c r="K77" i="5" s="1"/>
  <c r="L77" i="5" s="1"/>
  <c r="AM76" i="5"/>
  <c r="AN76" i="5" s="1"/>
  <c r="AO76" i="5" s="1"/>
  <c r="AP76" i="5" s="1"/>
  <c r="AQ76" i="5" s="1"/>
  <c r="AR76" i="5" s="1"/>
  <c r="AS76" i="5" s="1"/>
  <c r="AT76" i="5" s="1"/>
  <c r="AU76" i="5" s="1"/>
  <c r="AV76" i="5" s="1"/>
  <c r="AA76" i="5"/>
  <c r="AB76" i="5" s="1"/>
  <c r="AC76" i="5" s="1"/>
  <c r="AD76" i="5" s="1"/>
  <c r="AE76" i="5" s="1"/>
  <c r="AF76" i="5" s="1"/>
  <c r="AG76" i="5" s="1"/>
  <c r="AH76" i="5" s="1"/>
  <c r="AI76" i="5" s="1"/>
  <c r="AJ76" i="5" s="1"/>
  <c r="O76" i="5"/>
  <c r="P76" i="5" s="1"/>
  <c r="Q76" i="5" s="1"/>
  <c r="R76" i="5" s="1"/>
  <c r="S76" i="5" s="1"/>
  <c r="T76" i="5" s="1"/>
  <c r="U76" i="5" s="1"/>
  <c r="V76" i="5" s="1"/>
  <c r="W76" i="5" s="1"/>
  <c r="X76" i="5" s="1"/>
  <c r="C76" i="5"/>
  <c r="D76" i="5" s="1"/>
  <c r="E76" i="5" s="1"/>
  <c r="F76" i="5" s="1"/>
  <c r="G76" i="5" s="1"/>
  <c r="H76" i="5" s="1"/>
  <c r="I76" i="5" s="1"/>
  <c r="J76" i="5" s="1"/>
  <c r="K76" i="5" s="1"/>
  <c r="L76" i="5" s="1"/>
  <c r="AM75" i="5"/>
  <c r="AN75" i="5" s="1"/>
  <c r="AO75" i="5" s="1"/>
  <c r="AP75" i="5" s="1"/>
  <c r="AQ75" i="5" s="1"/>
  <c r="AR75" i="5" s="1"/>
  <c r="AS75" i="5" s="1"/>
  <c r="AT75" i="5" s="1"/>
  <c r="AU75" i="5" s="1"/>
  <c r="AV75" i="5" s="1"/>
  <c r="AA75" i="5"/>
  <c r="AB75" i="5" s="1"/>
  <c r="AC75" i="5" s="1"/>
  <c r="AD75" i="5" s="1"/>
  <c r="AE75" i="5" s="1"/>
  <c r="AF75" i="5" s="1"/>
  <c r="AG75" i="5" s="1"/>
  <c r="AH75" i="5" s="1"/>
  <c r="AI75" i="5" s="1"/>
  <c r="AJ75" i="5" s="1"/>
  <c r="O75" i="5"/>
  <c r="P75" i="5" s="1"/>
  <c r="Q75" i="5" s="1"/>
  <c r="R75" i="5" s="1"/>
  <c r="S75" i="5" s="1"/>
  <c r="T75" i="5" s="1"/>
  <c r="U75" i="5" s="1"/>
  <c r="V75" i="5" s="1"/>
  <c r="W75" i="5" s="1"/>
  <c r="X75" i="5" s="1"/>
  <c r="C75" i="5"/>
  <c r="D75" i="5" s="1"/>
  <c r="E75" i="5" s="1"/>
  <c r="F75" i="5" s="1"/>
  <c r="G75" i="5" s="1"/>
  <c r="H75" i="5" s="1"/>
  <c r="I75" i="5" s="1"/>
  <c r="J75" i="5" s="1"/>
  <c r="K75" i="5" s="1"/>
  <c r="L75" i="5" s="1"/>
  <c r="AN60" i="5"/>
  <c r="AO60" i="5" s="1"/>
  <c r="AP60" i="5" s="1"/>
  <c r="AQ60" i="5" s="1"/>
  <c r="AR60" i="5" s="1"/>
  <c r="AS60" i="5" s="1"/>
  <c r="AT60" i="5" s="1"/>
  <c r="AU60" i="5" s="1"/>
  <c r="AV60" i="5" s="1"/>
  <c r="AB60" i="5"/>
  <c r="AC60" i="5" s="1"/>
  <c r="AD60" i="5" s="1"/>
  <c r="AE60" i="5" s="1"/>
  <c r="AF60" i="5" s="1"/>
  <c r="AG60" i="5" s="1"/>
  <c r="AH60" i="5" s="1"/>
  <c r="AI60" i="5" s="1"/>
  <c r="AJ60" i="5" s="1"/>
  <c r="P60" i="5"/>
  <c r="Q60" i="5" s="1"/>
  <c r="R60" i="5" s="1"/>
  <c r="S60" i="5" s="1"/>
  <c r="T60" i="5" s="1"/>
  <c r="U60" i="5" s="1"/>
  <c r="V60" i="5" s="1"/>
  <c r="W60" i="5" s="1"/>
  <c r="X60" i="5" s="1"/>
  <c r="D60" i="5"/>
  <c r="E60" i="5" s="1"/>
  <c r="F60" i="5" s="1"/>
  <c r="G60" i="5" s="1"/>
  <c r="H60" i="5" s="1"/>
  <c r="I60" i="5" s="1"/>
  <c r="J60" i="5" s="1"/>
  <c r="K60" i="5" s="1"/>
  <c r="L60" i="5" s="1"/>
  <c r="AM59" i="5"/>
  <c r="AN59" i="5" s="1"/>
  <c r="AO59" i="5" s="1"/>
  <c r="AP59" i="5" s="1"/>
  <c r="AQ59" i="5" s="1"/>
  <c r="AR59" i="5" s="1"/>
  <c r="AS59" i="5" s="1"/>
  <c r="AT59" i="5" s="1"/>
  <c r="AU59" i="5" s="1"/>
  <c r="AV59" i="5" s="1"/>
  <c r="AA59" i="5"/>
  <c r="AB59" i="5" s="1"/>
  <c r="AC59" i="5" s="1"/>
  <c r="AD59" i="5" s="1"/>
  <c r="AE59" i="5" s="1"/>
  <c r="AF59" i="5" s="1"/>
  <c r="AG59" i="5" s="1"/>
  <c r="AH59" i="5" s="1"/>
  <c r="AI59" i="5" s="1"/>
  <c r="AJ59" i="5" s="1"/>
  <c r="O59" i="5"/>
  <c r="P59" i="5" s="1"/>
  <c r="Q59" i="5" s="1"/>
  <c r="R59" i="5" s="1"/>
  <c r="S59" i="5" s="1"/>
  <c r="T59" i="5" s="1"/>
  <c r="U59" i="5" s="1"/>
  <c r="V59" i="5" s="1"/>
  <c r="W59" i="5" s="1"/>
  <c r="X59" i="5" s="1"/>
  <c r="C59" i="5"/>
  <c r="D59" i="5" s="1"/>
  <c r="E59" i="5" s="1"/>
  <c r="F59" i="5" s="1"/>
  <c r="G59" i="5" s="1"/>
  <c r="H59" i="5" s="1"/>
  <c r="I59" i="5" s="1"/>
  <c r="J59" i="5" s="1"/>
  <c r="K59" i="5" s="1"/>
  <c r="L59" i="5" s="1"/>
  <c r="AM58" i="5"/>
  <c r="AN58" i="5" s="1"/>
  <c r="AO58" i="5" s="1"/>
  <c r="AP58" i="5" s="1"/>
  <c r="AQ58" i="5" s="1"/>
  <c r="AR58" i="5" s="1"/>
  <c r="AS58" i="5" s="1"/>
  <c r="AT58" i="5" s="1"/>
  <c r="AU58" i="5" s="1"/>
  <c r="AV58" i="5" s="1"/>
  <c r="AA58" i="5"/>
  <c r="AB58" i="5" s="1"/>
  <c r="AC58" i="5" s="1"/>
  <c r="AD58" i="5" s="1"/>
  <c r="AE58" i="5" s="1"/>
  <c r="AF58" i="5" s="1"/>
  <c r="AG58" i="5" s="1"/>
  <c r="AH58" i="5" s="1"/>
  <c r="AI58" i="5" s="1"/>
  <c r="AJ58" i="5" s="1"/>
  <c r="O58" i="5"/>
  <c r="P58" i="5" s="1"/>
  <c r="Q58" i="5" s="1"/>
  <c r="R58" i="5" s="1"/>
  <c r="S58" i="5" s="1"/>
  <c r="T58" i="5" s="1"/>
  <c r="U58" i="5" s="1"/>
  <c r="V58" i="5" s="1"/>
  <c r="W58" i="5" s="1"/>
  <c r="X58" i="5" s="1"/>
  <c r="C58" i="5"/>
  <c r="D58" i="5" s="1"/>
  <c r="E58" i="5" s="1"/>
  <c r="F58" i="5" s="1"/>
  <c r="G58" i="5" s="1"/>
  <c r="H58" i="5" s="1"/>
  <c r="I58" i="5" s="1"/>
  <c r="J58" i="5" s="1"/>
  <c r="K58" i="5" s="1"/>
  <c r="L58" i="5" s="1"/>
  <c r="AM57" i="5"/>
  <c r="AN57" i="5" s="1"/>
  <c r="AO57" i="5" s="1"/>
  <c r="AP57" i="5" s="1"/>
  <c r="AQ57" i="5" s="1"/>
  <c r="AR57" i="5" s="1"/>
  <c r="AS57" i="5" s="1"/>
  <c r="AT57" i="5" s="1"/>
  <c r="AU57" i="5" s="1"/>
  <c r="AV57" i="5" s="1"/>
  <c r="AA57" i="5"/>
  <c r="AB57" i="5" s="1"/>
  <c r="AC57" i="5" s="1"/>
  <c r="AD57" i="5" s="1"/>
  <c r="AE57" i="5" s="1"/>
  <c r="AF57" i="5" s="1"/>
  <c r="AG57" i="5" s="1"/>
  <c r="AH57" i="5" s="1"/>
  <c r="AI57" i="5" s="1"/>
  <c r="AJ57" i="5" s="1"/>
  <c r="O57" i="5"/>
  <c r="P57" i="5" s="1"/>
  <c r="Q57" i="5" s="1"/>
  <c r="R57" i="5" s="1"/>
  <c r="S57" i="5" s="1"/>
  <c r="T57" i="5" s="1"/>
  <c r="U57" i="5" s="1"/>
  <c r="V57" i="5" s="1"/>
  <c r="W57" i="5" s="1"/>
  <c r="X57" i="5" s="1"/>
  <c r="C57" i="5"/>
  <c r="D57" i="5" s="1"/>
  <c r="E57" i="5" s="1"/>
  <c r="F57" i="5" s="1"/>
  <c r="G57" i="5" s="1"/>
  <c r="H57" i="5" s="1"/>
  <c r="I57" i="5" s="1"/>
  <c r="J57" i="5" s="1"/>
  <c r="K57" i="5" s="1"/>
  <c r="L57" i="5" s="1"/>
  <c r="AM42" i="5"/>
  <c r="AN42" i="5" s="1"/>
  <c r="AO42" i="5" s="1"/>
  <c r="AP42" i="5" s="1"/>
  <c r="AQ42" i="5" s="1"/>
  <c r="AR42" i="5" s="1"/>
  <c r="AS42" i="5" s="1"/>
  <c r="AT42" i="5" s="1"/>
  <c r="AU42" i="5" s="1"/>
  <c r="AV42" i="5" s="1"/>
  <c r="AA42" i="5"/>
  <c r="AB42" i="5" s="1"/>
  <c r="AC42" i="5" s="1"/>
  <c r="AD42" i="5" s="1"/>
  <c r="AE42" i="5" s="1"/>
  <c r="AF42" i="5" s="1"/>
  <c r="AG42" i="5" s="1"/>
  <c r="AH42" i="5" s="1"/>
  <c r="AI42" i="5" s="1"/>
  <c r="AJ42" i="5" s="1"/>
  <c r="O42" i="5"/>
  <c r="P42" i="5" s="1"/>
  <c r="Q42" i="5" s="1"/>
  <c r="R42" i="5" s="1"/>
  <c r="S42" i="5" s="1"/>
  <c r="T42" i="5" s="1"/>
  <c r="U42" i="5" s="1"/>
  <c r="V42" i="5" s="1"/>
  <c r="W42" i="5" s="1"/>
  <c r="X42" i="5" s="1"/>
  <c r="C42" i="5"/>
  <c r="D42" i="5" s="1"/>
  <c r="E42" i="5" s="1"/>
  <c r="F42" i="5" s="1"/>
  <c r="G42" i="5" s="1"/>
  <c r="H42" i="5" s="1"/>
  <c r="I42" i="5" s="1"/>
  <c r="J42" i="5" s="1"/>
  <c r="K42" i="5" s="1"/>
  <c r="L42" i="5" s="1"/>
  <c r="AM41" i="5"/>
  <c r="AN41" i="5" s="1"/>
  <c r="AO41" i="5" s="1"/>
  <c r="AP41" i="5" s="1"/>
  <c r="AQ41" i="5" s="1"/>
  <c r="AR41" i="5" s="1"/>
  <c r="AS41" i="5" s="1"/>
  <c r="AT41" i="5" s="1"/>
  <c r="AU41" i="5" s="1"/>
  <c r="AV41" i="5" s="1"/>
  <c r="AA41" i="5"/>
  <c r="AB41" i="5" s="1"/>
  <c r="AC41" i="5" s="1"/>
  <c r="AD41" i="5" s="1"/>
  <c r="AE41" i="5" s="1"/>
  <c r="AF41" i="5" s="1"/>
  <c r="AG41" i="5" s="1"/>
  <c r="AH41" i="5" s="1"/>
  <c r="AI41" i="5" s="1"/>
  <c r="AJ41" i="5" s="1"/>
  <c r="O41" i="5"/>
  <c r="P41" i="5" s="1"/>
  <c r="Q41" i="5" s="1"/>
  <c r="R41" i="5" s="1"/>
  <c r="S41" i="5" s="1"/>
  <c r="T41" i="5" s="1"/>
  <c r="U41" i="5" s="1"/>
  <c r="V41" i="5" s="1"/>
  <c r="W41" i="5" s="1"/>
  <c r="X41" i="5" s="1"/>
  <c r="C41" i="5"/>
  <c r="D41" i="5" s="1"/>
  <c r="E41" i="5" s="1"/>
  <c r="F41" i="5" s="1"/>
  <c r="G41" i="5" s="1"/>
  <c r="H41" i="5" s="1"/>
  <c r="I41" i="5" s="1"/>
  <c r="J41" i="5" s="1"/>
  <c r="K41" i="5" s="1"/>
  <c r="L41" i="5" s="1"/>
  <c r="AM40" i="5"/>
  <c r="AN40" i="5" s="1"/>
  <c r="AO40" i="5" s="1"/>
  <c r="AP40" i="5" s="1"/>
  <c r="AQ40" i="5" s="1"/>
  <c r="AR40" i="5" s="1"/>
  <c r="AS40" i="5" s="1"/>
  <c r="AT40" i="5" s="1"/>
  <c r="AU40" i="5" s="1"/>
  <c r="AV40" i="5" s="1"/>
  <c r="AA40" i="5"/>
  <c r="AB40" i="5" s="1"/>
  <c r="AC40" i="5" s="1"/>
  <c r="AD40" i="5" s="1"/>
  <c r="AE40" i="5" s="1"/>
  <c r="AF40" i="5" s="1"/>
  <c r="AG40" i="5" s="1"/>
  <c r="AH40" i="5" s="1"/>
  <c r="AI40" i="5" s="1"/>
  <c r="AJ40" i="5" s="1"/>
  <c r="O40" i="5"/>
  <c r="P40" i="5" s="1"/>
  <c r="Q40" i="5" s="1"/>
  <c r="R40" i="5" s="1"/>
  <c r="S40" i="5" s="1"/>
  <c r="T40" i="5" s="1"/>
  <c r="U40" i="5" s="1"/>
  <c r="V40" i="5" s="1"/>
  <c r="W40" i="5" s="1"/>
  <c r="X40" i="5" s="1"/>
  <c r="C40" i="5"/>
  <c r="D40" i="5" s="1"/>
  <c r="E40" i="5" s="1"/>
  <c r="F40" i="5" s="1"/>
  <c r="G40" i="5" s="1"/>
  <c r="H40" i="5" s="1"/>
  <c r="I40" i="5" s="1"/>
  <c r="J40" i="5" s="1"/>
  <c r="K40" i="5" s="1"/>
  <c r="L40" i="5" s="1"/>
  <c r="AM24" i="5"/>
  <c r="AN24" i="5" s="1"/>
  <c r="AO24" i="5" s="1"/>
  <c r="AP24" i="5" s="1"/>
  <c r="AQ24" i="5" s="1"/>
  <c r="AR24" i="5" s="1"/>
  <c r="AS24" i="5" s="1"/>
  <c r="AT24" i="5" s="1"/>
  <c r="AU24" i="5" s="1"/>
  <c r="AV24" i="5" s="1"/>
  <c r="AA24" i="5"/>
  <c r="AB24" i="5" s="1"/>
  <c r="AC24" i="5" s="1"/>
  <c r="AD24" i="5" s="1"/>
  <c r="AE24" i="5" s="1"/>
  <c r="AF24" i="5" s="1"/>
  <c r="AG24" i="5" s="1"/>
  <c r="AH24" i="5" s="1"/>
  <c r="AI24" i="5" s="1"/>
  <c r="AJ24" i="5" s="1"/>
  <c r="O24" i="5"/>
  <c r="P24" i="5" s="1"/>
  <c r="Q24" i="5" s="1"/>
  <c r="R24" i="5" s="1"/>
  <c r="S24" i="5" s="1"/>
  <c r="T24" i="5" s="1"/>
  <c r="U24" i="5" s="1"/>
  <c r="V24" i="5" s="1"/>
  <c r="W24" i="5" s="1"/>
  <c r="X24" i="5" s="1"/>
  <c r="C24" i="5"/>
  <c r="D24" i="5" s="1"/>
  <c r="E24" i="5" s="1"/>
  <c r="F24" i="5" s="1"/>
  <c r="G24" i="5" s="1"/>
  <c r="H24" i="5" s="1"/>
  <c r="I24" i="5" s="1"/>
  <c r="J24" i="5" s="1"/>
  <c r="K24" i="5" s="1"/>
  <c r="L24" i="5" s="1"/>
  <c r="AM23" i="5"/>
  <c r="AN23" i="5" s="1"/>
  <c r="AO23" i="5" s="1"/>
  <c r="AP23" i="5" s="1"/>
  <c r="AQ23" i="5" s="1"/>
  <c r="AR23" i="5" s="1"/>
  <c r="AS23" i="5" s="1"/>
  <c r="AT23" i="5" s="1"/>
  <c r="AU23" i="5" s="1"/>
  <c r="AV23" i="5" s="1"/>
  <c r="AA23" i="5"/>
  <c r="AB23" i="5" s="1"/>
  <c r="AC23" i="5" s="1"/>
  <c r="AD23" i="5" s="1"/>
  <c r="AE23" i="5" s="1"/>
  <c r="AF23" i="5" s="1"/>
  <c r="AG23" i="5" s="1"/>
  <c r="AH23" i="5" s="1"/>
  <c r="AI23" i="5" s="1"/>
  <c r="AJ23" i="5" s="1"/>
  <c r="O23" i="5"/>
  <c r="P23" i="5" s="1"/>
  <c r="Q23" i="5" s="1"/>
  <c r="R23" i="5" s="1"/>
  <c r="S23" i="5" s="1"/>
  <c r="T23" i="5" s="1"/>
  <c r="U23" i="5" s="1"/>
  <c r="V23" i="5" s="1"/>
  <c r="W23" i="5" s="1"/>
  <c r="X23" i="5" s="1"/>
  <c r="C23" i="5"/>
  <c r="D23" i="5" s="1"/>
  <c r="E23" i="5" s="1"/>
  <c r="F23" i="5" s="1"/>
  <c r="G23" i="5" s="1"/>
  <c r="H23" i="5" s="1"/>
  <c r="I23" i="5" s="1"/>
  <c r="J23" i="5" s="1"/>
  <c r="K23" i="5" s="1"/>
  <c r="L23" i="5" s="1"/>
  <c r="AM22" i="5"/>
  <c r="AN22" i="5" s="1"/>
  <c r="AO22" i="5" s="1"/>
  <c r="AP22" i="5" s="1"/>
  <c r="AQ22" i="5" s="1"/>
  <c r="AR22" i="5" s="1"/>
  <c r="AS22" i="5" s="1"/>
  <c r="AT22" i="5" s="1"/>
  <c r="AU22" i="5" s="1"/>
  <c r="AV22" i="5" s="1"/>
  <c r="AA22" i="5"/>
  <c r="AB22" i="5" s="1"/>
  <c r="AC22" i="5" s="1"/>
  <c r="AD22" i="5" s="1"/>
  <c r="AE22" i="5" s="1"/>
  <c r="AF22" i="5" s="1"/>
  <c r="AG22" i="5" s="1"/>
  <c r="AH22" i="5" s="1"/>
  <c r="AI22" i="5" s="1"/>
  <c r="AJ22" i="5" s="1"/>
  <c r="O22" i="5"/>
  <c r="P22" i="5" s="1"/>
  <c r="Q22" i="5" s="1"/>
  <c r="R22" i="5" s="1"/>
  <c r="S22" i="5" s="1"/>
  <c r="T22" i="5" s="1"/>
  <c r="U22" i="5" s="1"/>
  <c r="V22" i="5" s="1"/>
  <c r="W22" i="5" s="1"/>
  <c r="X22" i="5" s="1"/>
  <c r="C22" i="5"/>
  <c r="D22" i="5" s="1"/>
  <c r="E22" i="5" s="1"/>
  <c r="F22" i="5" s="1"/>
  <c r="G22" i="5" s="1"/>
  <c r="H22" i="5" s="1"/>
  <c r="I22" i="5" s="1"/>
  <c r="J22" i="5" s="1"/>
  <c r="K22" i="5" s="1"/>
  <c r="L22" i="5" s="1"/>
  <c r="AM21" i="5"/>
  <c r="AN21" i="5" s="1"/>
  <c r="AO21" i="5" s="1"/>
  <c r="AP21" i="5" s="1"/>
  <c r="AQ21" i="5" s="1"/>
  <c r="AR21" i="5" s="1"/>
  <c r="AS21" i="5" s="1"/>
  <c r="AT21" i="5" s="1"/>
  <c r="AU21" i="5" s="1"/>
  <c r="AV21" i="5" s="1"/>
  <c r="AA21" i="5"/>
  <c r="AB21" i="5" s="1"/>
  <c r="AC21" i="5" s="1"/>
  <c r="AD21" i="5" s="1"/>
  <c r="AE21" i="5" s="1"/>
  <c r="AF21" i="5" s="1"/>
  <c r="AG21" i="5" s="1"/>
  <c r="AH21" i="5" s="1"/>
  <c r="AI21" i="5" s="1"/>
  <c r="AJ21" i="5" s="1"/>
  <c r="O21" i="5"/>
  <c r="P21" i="5" s="1"/>
  <c r="Q21" i="5" s="1"/>
  <c r="R21" i="5" s="1"/>
  <c r="S21" i="5" s="1"/>
  <c r="T21" i="5" s="1"/>
  <c r="U21" i="5" s="1"/>
  <c r="V21" i="5" s="1"/>
  <c r="W21" i="5" s="1"/>
  <c r="X21" i="5" s="1"/>
  <c r="C21" i="5"/>
  <c r="D21" i="5" s="1"/>
  <c r="E21" i="5" s="1"/>
  <c r="F21" i="5" s="1"/>
  <c r="G21" i="5" s="1"/>
  <c r="H21" i="5" s="1"/>
  <c r="I21" i="5" s="1"/>
  <c r="J21" i="5" s="1"/>
  <c r="K21" i="5" s="1"/>
  <c r="L21" i="5" s="1"/>
  <c r="AM20" i="5"/>
  <c r="AN20" i="5" s="1"/>
  <c r="AO20" i="5" s="1"/>
  <c r="AP20" i="5" s="1"/>
  <c r="AQ20" i="5" s="1"/>
  <c r="AR20" i="5" s="1"/>
  <c r="AS20" i="5" s="1"/>
  <c r="AT20" i="5" s="1"/>
  <c r="AU20" i="5" s="1"/>
  <c r="AV20" i="5" s="1"/>
  <c r="AA20" i="5"/>
  <c r="AB20" i="5" s="1"/>
  <c r="AC20" i="5" s="1"/>
  <c r="AD20" i="5" s="1"/>
  <c r="AE20" i="5" s="1"/>
  <c r="AF20" i="5" s="1"/>
  <c r="AG20" i="5" s="1"/>
  <c r="AH20" i="5" s="1"/>
  <c r="AI20" i="5" s="1"/>
  <c r="AJ20" i="5" s="1"/>
  <c r="O20" i="5"/>
  <c r="P20" i="5" s="1"/>
  <c r="Q20" i="5" s="1"/>
  <c r="R20" i="5" s="1"/>
  <c r="S20" i="5" s="1"/>
  <c r="T20" i="5" s="1"/>
  <c r="U20" i="5" s="1"/>
  <c r="V20" i="5" s="1"/>
  <c r="W20" i="5" s="1"/>
  <c r="X20" i="5" s="1"/>
  <c r="C20" i="5"/>
  <c r="D20" i="5" s="1"/>
  <c r="E20" i="5" s="1"/>
  <c r="F20" i="5" s="1"/>
  <c r="G20" i="5" s="1"/>
  <c r="H20" i="5" s="1"/>
  <c r="I20" i="5" s="1"/>
  <c r="J20" i="5" s="1"/>
  <c r="K20" i="5" s="1"/>
  <c r="L20" i="5" s="1"/>
  <c r="AM19" i="5"/>
  <c r="AN19" i="5" s="1"/>
  <c r="AO19" i="5" s="1"/>
  <c r="AP19" i="5" s="1"/>
  <c r="AQ19" i="5" s="1"/>
  <c r="AR19" i="5" s="1"/>
  <c r="AS19" i="5" s="1"/>
  <c r="AT19" i="5" s="1"/>
  <c r="AU19" i="5" s="1"/>
  <c r="AV19" i="5" s="1"/>
  <c r="AA19" i="5"/>
  <c r="AB19" i="5" s="1"/>
  <c r="AC19" i="5" s="1"/>
  <c r="AD19" i="5" s="1"/>
  <c r="AE19" i="5" s="1"/>
  <c r="AF19" i="5" s="1"/>
  <c r="AG19" i="5" s="1"/>
  <c r="AH19" i="5" s="1"/>
  <c r="AI19" i="5" s="1"/>
  <c r="AJ19" i="5" s="1"/>
  <c r="O19" i="5"/>
  <c r="P19" i="5" s="1"/>
  <c r="Q19" i="5" s="1"/>
  <c r="R19" i="5" s="1"/>
  <c r="S19" i="5" s="1"/>
  <c r="T19" i="5" s="1"/>
  <c r="U19" i="5" s="1"/>
  <c r="V19" i="5" s="1"/>
  <c r="W19" i="5" s="1"/>
  <c r="X19" i="5" s="1"/>
  <c r="C19" i="5"/>
  <c r="D19" i="5" s="1"/>
  <c r="E19" i="5" s="1"/>
  <c r="F19" i="5" s="1"/>
  <c r="G19" i="5" s="1"/>
  <c r="H19" i="5" s="1"/>
  <c r="I19" i="5" s="1"/>
  <c r="J19" i="5" s="1"/>
  <c r="K19" i="5" s="1"/>
  <c r="L19" i="5" s="1"/>
  <c r="AM18" i="5"/>
  <c r="AN18" i="5" s="1"/>
  <c r="AO18" i="5" s="1"/>
  <c r="AP18" i="5" s="1"/>
  <c r="AQ18" i="5" s="1"/>
  <c r="AR18" i="5" s="1"/>
  <c r="AS18" i="5" s="1"/>
  <c r="AT18" i="5" s="1"/>
  <c r="AU18" i="5" s="1"/>
  <c r="AV18" i="5" s="1"/>
  <c r="AA18" i="5"/>
  <c r="AB18" i="5" s="1"/>
  <c r="AC18" i="5" s="1"/>
  <c r="AD18" i="5" s="1"/>
  <c r="AE18" i="5" s="1"/>
  <c r="AF18" i="5" s="1"/>
  <c r="AG18" i="5" s="1"/>
  <c r="AH18" i="5" s="1"/>
  <c r="AI18" i="5" s="1"/>
  <c r="AJ18" i="5" s="1"/>
  <c r="O18" i="5"/>
  <c r="P18" i="5" s="1"/>
  <c r="Q18" i="5" s="1"/>
  <c r="R18" i="5" s="1"/>
  <c r="S18" i="5" s="1"/>
  <c r="T18" i="5" s="1"/>
  <c r="U18" i="5" s="1"/>
  <c r="V18" i="5" s="1"/>
  <c r="W18" i="5" s="1"/>
  <c r="X18" i="5" s="1"/>
  <c r="C18" i="5"/>
  <c r="D18" i="5" s="1"/>
  <c r="E18" i="5" s="1"/>
  <c r="F18" i="5" s="1"/>
  <c r="G18" i="5" s="1"/>
  <c r="H18" i="5" s="1"/>
  <c r="I18" i="5" s="1"/>
  <c r="J18" i="5" s="1"/>
  <c r="K18" i="5" s="1"/>
  <c r="L18" i="5" s="1"/>
  <c r="AM17" i="5"/>
  <c r="AN17" i="5" s="1"/>
  <c r="AO17" i="5" s="1"/>
  <c r="AP17" i="5" s="1"/>
  <c r="AQ17" i="5" s="1"/>
  <c r="AR17" i="5" s="1"/>
  <c r="AS17" i="5" s="1"/>
  <c r="AT17" i="5" s="1"/>
  <c r="AU17" i="5" s="1"/>
  <c r="AV17" i="5" s="1"/>
  <c r="AA17" i="5"/>
  <c r="AB17" i="5" s="1"/>
  <c r="AC17" i="5" s="1"/>
  <c r="AD17" i="5" s="1"/>
  <c r="AE17" i="5" s="1"/>
  <c r="AF17" i="5" s="1"/>
  <c r="AG17" i="5" s="1"/>
  <c r="AH17" i="5" s="1"/>
  <c r="AI17" i="5" s="1"/>
  <c r="AJ17" i="5" s="1"/>
  <c r="O17" i="5"/>
  <c r="P17" i="5" s="1"/>
  <c r="Q17" i="5" s="1"/>
  <c r="R17" i="5" s="1"/>
  <c r="S17" i="5" s="1"/>
  <c r="T17" i="5" s="1"/>
  <c r="U17" i="5" s="1"/>
  <c r="V17" i="5" s="1"/>
  <c r="W17" i="5" s="1"/>
  <c r="X17" i="5" s="1"/>
  <c r="C17" i="5"/>
  <c r="D17" i="5" s="1"/>
  <c r="E17" i="5" s="1"/>
  <c r="F17" i="5" s="1"/>
  <c r="G17" i="5" s="1"/>
  <c r="H17" i="5" s="1"/>
  <c r="I17" i="5" s="1"/>
  <c r="J17" i="5" s="1"/>
  <c r="K17" i="5" s="1"/>
  <c r="L17" i="5" s="1"/>
  <c r="AM16" i="5"/>
  <c r="AN16" i="5" s="1"/>
  <c r="AO16" i="5" s="1"/>
  <c r="AP16" i="5" s="1"/>
  <c r="AQ16" i="5" s="1"/>
  <c r="AR16" i="5" s="1"/>
  <c r="AS16" i="5" s="1"/>
  <c r="AT16" i="5" s="1"/>
  <c r="AU16" i="5" s="1"/>
  <c r="AV16" i="5" s="1"/>
  <c r="AA16" i="5"/>
  <c r="AB16" i="5" s="1"/>
  <c r="AC16" i="5" s="1"/>
  <c r="AD16" i="5" s="1"/>
  <c r="AE16" i="5" s="1"/>
  <c r="AF16" i="5" s="1"/>
  <c r="AG16" i="5" s="1"/>
  <c r="AH16" i="5" s="1"/>
  <c r="AI16" i="5" s="1"/>
  <c r="AJ16" i="5" s="1"/>
  <c r="O16" i="5"/>
  <c r="P16" i="5" s="1"/>
  <c r="Q16" i="5" s="1"/>
  <c r="R16" i="5" s="1"/>
  <c r="S16" i="5" s="1"/>
  <c r="T16" i="5" s="1"/>
  <c r="U16" i="5" s="1"/>
  <c r="V16" i="5" s="1"/>
  <c r="W16" i="5" s="1"/>
  <c r="X16" i="5" s="1"/>
  <c r="C16" i="5"/>
  <c r="D16" i="5" s="1"/>
  <c r="E16" i="5" s="1"/>
  <c r="F16" i="5" s="1"/>
  <c r="G16" i="5" s="1"/>
  <c r="H16" i="5" s="1"/>
  <c r="I16" i="5" s="1"/>
  <c r="J16" i="5" s="1"/>
  <c r="K16" i="5" s="1"/>
  <c r="L16" i="5" s="1"/>
  <c r="AM15" i="5"/>
  <c r="AN15" i="5" s="1"/>
  <c r="AO15" i="5" s="1"/>
  <c r="AP15" i="5" s="1"/>
  <c r="AQ15" i="5" s="1"/>
  <c r="AR15" i="5" s="1"/>
  <c r="AS15" i="5" s="1"/>
  <c r="AT15" i="5" s="1"/>
  <c r="AU15" i="5" s="1"/>
  <c r="AV15" i="5" s="1"/>
  <c r="AA15" i="5"/>
  <c r="AB15" i="5" s="1"/>
  <c r="AC15" i="5" s="1"/>
  <c r="AD15" i="5" s="1"/>
  <c r="AE15" i="5" s="1"/>
  <c r="AF15" i="5" s="1"/>
  <c r="AG15" i="5" s="1"/>
  <c r="AH15" i="5" s="1"/>
  <c r="AI15" i="5" s="1"/>
  <c r="AJ15" i="5" s="1"/>
  <c r="O15" i="5"/>
  <c r="P15" i="5" s="1"/>
  <c r="Q15" i="5" s="1"/>
  <c r="R15" i="5" s="1"/>
  <c r="S15" i="5" s="1"/>
  <c r="T15" i="5" s="1"/>
  <c r="U15" i="5" s="1"/>
  <c r="V15" i="5" s="1"/>
  <c r="W15" i="5" s="1"/>
  <c r="X15" i="5" s="1"/>
  <c r="C15" i="5"/>
  <c r="D15" i="5" s="1"/>
  <c r="E15" i="5" s="1"/>
  <c r="F15" i="5" s="1"/>
  <c r="G15" i="5" s="1"/>
  <c r="H15" i="5" s="1"/>
  <c r="I15" i="5" s="1"/>
  <c r="J15" i="5" s="1"/>
  <c r="K15" i="5" s="1"/>
  <c r="L15" i="5" s="1"/>
  <c r="AM14" i="5"/>
  <c r="AN14" i="5" s="1"/>
  <c r="AO14" i="5" s="1"/>
  <c r="AP14" i="5" s="1"/>
  <c r="AQ14" i="5" s="1"/>
  <c r="AR14" i="5" s="1"/>
  <c r="AS14" i="5" s="1"/>
  <c r="AT14" i="5" s="1"/>
  <c r="AU14" i="5" s="1"/>
  <c r="AV14" i="5" s="1"/>
  <c r="AA14" i="5"/>
  <c r="AB14" i="5" s="1"/>
  <c r="AC14" i="5" s="1"/>
  <c r="AD14" i="5" s="1"/>
  <c r="AE14" i="5" s="1"/>
  <c r="AF14" i="5" s="1"/>
  <c r="AG14" i="5" s="1"/>
  <c r="AH14" i="5" s="1"/>
  <c r="AI14" i="5" s="1"/>
  <c r="AJ14" i="5" s="1"/>
  <c r="O14" i="5"/>
  <c r="P14" i="5" s="1"/>
  <c r="Q14" i="5" s="1"/>
  <c r="R14" i="5" s="1"/>
  <c r="S14" i="5" s="1"/>
  <c r="T14" i="5" s="1"/>
  <c r="U14" i="5" s="1"/>
  <c r="V14" i="5" s="1"/>
  <c r="W14" i="5" s="1"/>
  <c r="X14" i="5" s="1"/>
  <c r="C14" i="5"/>
  <c r="D14" i="5" s="1"/>
  <c r="E14" i="5" s="1"/>
  <c r="F14" i="5" s="1"/>
  <c r="G14" i="5" s="1"/>
  <c r="H14" i="5" s="1"/>
  <c r="I14" i="5" s="1"/>
  <c r="J14" i="5" s="1"/>
  <c r="K14" i="5" s="1"/>
  <c r="L14" i="5" s="1"/>
  <c r="AM13" i="5"/>
  <c r="AN13" i="5" s="1"/>
  <c r="AO13" i="5" s="1"/>
  <c r="AP13" i="5" s="1"/>
  <c r="AQ13" i="5" s="1"/>
  <c r="AR13" i="5" s="1"/>
  <c r="AS13" i="5" s="1"/>
  <c r="AT13" i="5" s="1"/>
  <c r="AU13" i="5" s="1"/>
  <c r="AV13" i="5" s="1"/>
  <c r="AA13" i="5"/>
  <c r="AB13" i="5" s="1"/>
  <c r="AC13" i="5" s="1"/>
  <c r="AD13" i="5" s="1"/>
  <c r="AE13" i="5" s="1"/>
  <c r="AF13" i="5" s="1"/>
  <c r="AG13" i="5" s="1"/>
  <c r="AH13" i="5" s="1"/>
  <c r="AI13" i="5" s="1"/>
  <c r="AJ13" i="5" s="1"/>
  <c r="O13" i="5"/>
  <c r="P13" i="5" s="1"/>
  <c r="Q13" i="5" s="1"/>
  <c r="R13" i="5" s="1"/>
  <c r="S13" i="5" s="1"/>
  <c r="T13" i="5" s="1"/>
  <c r="U13" i="5" s="1"/>
  <c r="V13" i="5" s="1"/>
  <c r="W13" i="5" s="1"/>
  <c r="X13" i="5" s="1"/>
  <c r="C13" i="5"/>
  <c r="D13" i="5" s="1"/>
  <c r="E13" i="5" s="1"/>
  <c r="F13" i="5" s="1"/>
  <c r="G13" i="5" s="1"/>
  <c r="H13" i="5" s="1"/>
  <c r="I13" i="5" s="1"/>
  <c r="J13" i="5" s="1"/>
  <c r="K13" i="5" s="1"/>
  <c r="L13" i="5" s="1"/>
  <c r="AM12" i="5"/>
  <c r="AN12" i="5" s="1"/>
  <c r="AO12" i="5" s="1"/>
  <c r="AP12" i="5" s="1"/>
  <c r="AQ12" i="5" s="1"/>
  <c r="AR12" i="5" s="1"/>
  <c r="AS12" i="5" s="1"/>
  <c r="AT12" i="5" s="1"/>
  <c r="AU12" i="5" s="1"/>
  <c r="AV12" i="5" s="1"/>
  <c r="AA12" i="5"/>
  <c r="AB12" i="5" s="1"/>
  <c r="AC12" i="5" s="1"/>
  <c r="AD12" i="5" s="1"/>
  <c r="AE12" i="5" s="1"/>
  <c r="AF12" i="5" s="1"/>
  <c r="AG12" i="5" s="1"/>
  <c r="AH12" i="5" s="1"/>
  <c r="AI12" i="5" s="1"/>
  <c r="AJ12" i="5" s="1"/>
  <c r="O12" i="5"/>
  <c r="P12" i="5" s="1"/>
  <c r="Q12" i="5" s="1"/>
  <c r="R12" i="5" s="1"/>
  <c r="S12" i="5" s="1"/>
  <c r="T12" i="5" s="1"/>
  <c r="U12" i="5" s="1"/>
  <c r="V12" i="5" s="1"/>
  <c r="W12" i="5" s="1"/>
  <c r="X12" i="5" s="1"/>
  <c r="C12" i="5"/>
  <c r="D12" i="5" s="1"/>
  <c r="E12" i="5" s="1"/>
  <c r="F12" i="5" s="1"/>
  <c r="G12" i="5" s="1"/>
  <c r="H12" i="5" s="1"/>
  <c r="I12" i="5" s="1"/>
  <c r="J12" i="5" s="1"/>
  <c r="K12" i="5" s="1"/>
  <c r="L12" i="5" s="1"/>
  <c r="P155" i="5" l="1"/>
  <c r="Q155" i="5" s="1"/>
  <c r="R155" i="5" s="1"/>
  <c r="S155" i="5" s="1"/>
  <c r="T155" i="5" s="1"/>
  <c r="U155" i="5" s="1"/>
  <c r="V155" i="5" s="1"/>
  <c r="W155" i="5" s="1"/>
  <c r="X155" i="5" s="1"/>
  <c r="C12" i="1" l="1"/>
  <c r="D12" i="1" s="1"/>
  <c r="E12" i="1" s="1"/>
  <c r="F12" i="1" s="1"/>
  <c r="G12" i="1" s="1"/>
  <c r="H12" i="1" s="1"/>
  <c r="I12" i="1" s="1"/>
  <c r="J12" i="1" s="1"/>
  <c r="K12" i="1" s="1"/>
  <c r="AM58" i="1" l="1"/>
  <c r="AN58" i="1" s="1"/>
  <c r="AO58" i="1" s="1"/>
  <c r="AP58" i="1" s="1"/>
  <c r="AQ58" i="1" s="1"/>
  <c r="AR58" i="1" s="1"/>
  <c r="AS58" i="1" s="1"/>
  <c r="AT58" i="1" s="1"/>
  <c r="AU58" i="1" s="1"/>
  <c r="AV58" i="1" s="1"/>
  <c r="AM59" i="1"/>
  <c r="AN59" i="1" s="1"/>
  <c r="AO59" i="1" s="1"/>
  <c r="AP59" i="1" s="1"/>
  <c r="AQ59" i="1" s="1"/>
  <c r="AR59" i="1" s="1"/>
  <c r="AS59" i="1" s="1"/>
  <c r="AT59" i="1" s="1"/>
  <c r="AU59" i="1" s="1"/>
  <c r="AV59" i="1" s="1"/>
  <c r="AM60" i="1"/>
  <c r="AN60" i="1" s="1"/>
  <c r="AO60" i="1" s="1"/>
  <c r="AP60" i="1" s="1"/>
  <c r="AQ60" i="1" s="1"/>
  <c r="AR60" i="1" s="1"/>
  <c r="AS60" i="1" s="1"/>
  <c r="AT60" i="1" s="1"/>
  <c r="AU60" i="1" s="1"/>
  <c r="AV60" i="1" s="1"/>
  <c r="AM57" i="1"/>
  <c r="AN57" i="1" s="1"/>
  <c r="AO57" i="1" s="1"/>
  <c r="AP57" i="1" s="1"/>
  <c r="AQ57" i="1" s="1"/>
  <c r="AR57" i="1" s="1"/>
  <c r="AS57" i="1" s="1"/>
  <c r="AT57" i="1" s="1"/>
  <c r="AU57" i="1" s="1"/>
  <c r="AV57" i="1" s="1"/>
  <c r="AM53" i="1"/>
  <c r="AN53" i="1" s="1"/>
  <c r="AO53" i="1" s="1"/>
  <c r="AP53" i="1" s="1"/>
  <c r="AQ53" i="1" s="1"/>
  <c r="AR53" i="1" s="1"/>
  <c r="AS53" i="1" s="1"/>
  <c r="AT53" i="1" s="1"/>
  <c r="AU53" i="1" s="1"/>
  <c r="AV53" i="1" s="1"/>
  <c r="AM54" i="1"/>
  <c r="AN54" i="1" s="1"/>
  <c r="AO54" i="1" s="1"/>
  <c r="AP54" i="1" s="1"/>
  <c r="AQ54" i="1" s="1"/>
  <c r="AR54" i="1" s="1"/>
  <c r="AS54" i="1" s="1"/>
  <c r="AT54" i="1" s="1"/>
  <c r="AU54" i="1" s="1"/>
  <c r="AV54" i="1" s="1"/>
  <c r="AN55" i="1"/>
  <c r="AO55" i="1" s="1"/>
  <c r="AP55" i="1" s="1"/>
  <c r="AQ55" i="1" s="1"/>
  <c r="AR55" i="1" s="1"/>
  <c r="AS55" i="1" s="1"/>
  <c r="AT55" i="1" s="1"/>
  <c r="AU55" i="1" s="1"/>
  <c r="AV55" i="1" s="1"/>
  <c r="AM52" i="1"/>
  <c r="AN52" i="1" s="1"/>
  <c r="AO52" i="1" s="1"/>
  <c r="AP52" i="1" s="1"/>
  <c r="AQ52" i="1" s="1"/>
  <c r="AR52" i="1" s="1"/>
  <c r="AS52" i="1" s="1"/>
  <c r="AT52" i="1" s="1"/>
  <c r="AU52" i="1" s="1"/>
  <c r="AV52" i="1" s="1"/>
  <c r="AM48" i="1"/>
  <c r="AN48" i="1" s="1"/>
  <c r="AO48" i="1" s="1"/>
  <c r="AP48" i="1" s="1"/>
  <c r="AQ48" i="1" s="1"/>
  <c r="AR48" i="1" s="1"/>
  <c r="AS48" i="1" s="1"/>
  <c r="AT48" i="1" s="1"/>
  <c r="AU48" i="1" s="1"/>
  <c r="AV48" i="1" s="1"/>
  <c r="AM49" i="1"/>
  <c r="AN49" i="1" s="1"/>
  <c r="AO49" i="1" s="1"/>
  <c r="AP49" i="1" s="1"/>
  <c r="AQ49" i="1" s="1"/>
  <c r="AR49" i="1" s="1"/>
  <c r="AS49" i="1" s="1"/>
  <c r="AT49" i="1" s="1"/>
  <c r="AU49" i="1" s="1"/>
  <c r="AV49" i="1" s="1"/>
  <c r="AM50" i="1"/>
  <c r="AN50" i="1" s="1"/>
  <c r="AO50" i="1" s="1"/>
  <c r="AP50" i="1" s="1"/>
  <c r="AQ50" i="1" s="1"/>
  <c r="AR50" i="1" s="1"/>
  <c r="AS50" i="1" s="1"/>
  <c r="AT50" i="1" s="1"/>
  <c r="AU50" i="1" s="1"/>
  <c r="AV50" i="1" s="1"/>
  <c r="AM47" i="1"/>
  <c r="AN47" i="1" s="1"/>
  <c r="AO47" i="1" s="1"/>
  <c r="AP47" i="1" s="1"/>
  <c r="AQ47" i="1" s="1"/>
  <c r="AR47" i="1" s="1"/>
  <c r="AS47" i="1" s="1"/>
  <c r="AT47" i="1" s="1"/>
  <c r="AU47" i="1" s="1"/>
  <c r="AV47" i="1" s="1"/>
  <c r="AM43" i="1"/>
  <c r="AN43" i="1" s="1"/>
  <c r="AO43" i="1" s="1"/>
  <c r="AP43" i="1" s="1"/>
  <c r="AQ43" i="1" s="1"/>
  <c r="AR43" i="1" s="1"/>
  <c r="AS43" i="1" s="1"/>
  <c r="AT43" i="1" s="1"/>
  <c r="AU43" i="1" s="1"/>
  <c r="AV43" i="1" s="1"/>
  <c r="AM44" i="1"/>
  <c r="AN44" i="1" s="1"/>
  <c r="AO44" i="1" s="1"/>
  <c r="AP44" i="1" s="1"/>
  <c r="AQ44" i="1" s="1"/>
  <c r="AR44" i="1" s="1"/>
  <c r="AS44" i="1" s="1"/>
  <c r="AT44" i="1" s="1"/>
  <c r="AU44" i="1" s="1"/>
  <c r="AV44" i="1" s="1"/>
  <c r="AM45" i="1"/>
  <c r="AN45" i="1" s="1"/>
  <c r="AO45" i="1" s="1"/>
  <c r="AP45" i="1" s="1"/>
  <c r="AQ45" i="1" s="1"/>
  <c r="AR45" i="1" s="1"/>
  <c r="AS45" i="1" s="1"/>
  <c r="AT45" i="1" s="1"/>
  <c r="AU45" i="1" s="1"/>
  <c r="AV45" i="1" s="1"/>
  <c r="AM42" i="1"/>
  <c r="AN42" i="1" s="1"/>
  <c r="AO42" i="1" s="1"/>
  <c r="AP42" i="1" s="1"/>
  <c r="AQ42" i="1" s="1"/>
  <c r="AR42" i="1" s="1"/>
  <c r="AS42" i="1" s="1"/>
  <c r="AT42" i="1" s="1"/>
  <c r="AU42" i="1" s="1"/>
  <c r="AV42" i="1" s="1"/>
  <c r="AM39" i="1"/>
  <c r="AN39" i="1" s="1"/>
  <c r="AO39" i="1" s="1"/>
  <c r="AP39" i="1" s="1"/>
  <c r="AQ39" i="1" s="1"/>
  <c r="AR39" i="1" s="1"/>
  <c r="AS39" i="1" s="1"/>
  <c r="AT39" i="1" s="1"/>
  <c r="AU39" i="1" s="1"/>
  <c r="AV39" i="1" s="1"/>
  <c r="AM40" i="1"/>
  <c r="AN40" i="1" s="1"/>
  <c r="AO40" i="1" s="1"/>
  <c r="AP40" i="1" s="1"/>
  <c r="AQ40" i="1" s="1"/>
  <c r="AR40" i="1" s="1"/>
  <c r="AS40" i="1" s="1"/>
  <c r="AT40" i="1" s="1"/>
  <c r="AU40" i="1" s="1"/>
  <c r="AV40" i="1" s="1"/>
  <c r="AM38" i="1"/>
  <c r="AN38" i="1" s="1"/>
  <c r="AO38" i="1" s="1"/>
  <c r="AP38" i="1" s="1"/>
  <c r="AQ38" i="1" s="1"/>
  <c r="AR38" i="1" s="1"/>
  <c r="AS38" i="1" s="1"/>
  <c r="AT38" i="1" s="1"/>
  <c r="AU38" i="1" s="1"/>
  <c r="AV38" i="1" s="1"/>
  <c r="AM35" i="1"/>
  <c r="AN35" i="1" s="1"/>
  <c r="AO35" i="1" s="1"/>
  <c r="AP35" i="1" s="1"/>
  <c r="AQ35" i="1" s="1"/>
  <c r="AR35" i="1" s="1"/>
  <c r="AS35" i="1" s="1"/>
  <c r="AT35" i="1" s="1"/>
  <c r="AU35" i="1" s="1"/>
  <c r="AV35" i="1" s="1"/>
  <c r="AM36" i="1"/>
  <c r="AN36" i="1" s="1"/>
  <c r="AO36" i="1" s="1"/>
  <c r="AP36" i="1" s="1"/>
  <c r="AQ36" i="1" s="1"/>
  <c r="AR36" i="1" s="1"/>
  <c r="AS36" i="1" s="1"/>
  <c r="AT36" i="1" s="1"/>
  <c r="AU36" i="1" s="1"/>
  <c r="AV36" i="1" s="1"/>
  <c r="AM33" i="1"/>
  <c r="AN33" i="1" s="1"/>
  <c r="AO33" i="1" s="1"/>
  <c r="AP33" i="1" s="1"/>
  <c r="AQ33" i="1" s="1"/>
  <c r="AR33" i="1" s="1"/>
  <c r="AS33" i="1" s="1"/>
  <c r="AT33" i="1" s="1"/>
  <c r="AU33" i="1" s="1"/>
  <c r="AV33" i="1" s="1"/>
  <c r="AM31" i="1"/>
  <c r="AN31" i="1" s="1"/>
  <c r="AO31" i="1" s="1"/>
  <c r="AP31" i="1" s="1"/>
  <c r="AQ31" i="1" s="1"/>
  <c r="AR31" i="1" s="1"/>
  <c r="AS31" i="1" s="1"/>
  <c r="AT31" i="1" s="1"/>
  <c r="AU31" i="1" s="1"/>
  <c r="AV31" i="1" s="1"/>
  <c r="AM32" i="1"/>
  <c r="AN32" i="1" s="1"/>
  <c r="AO32" i="1" s="1"/>
  <c r="AP32" i="1" s="1"/>
  <c r="AQ32" i="1" s="1"/>
  <c r="AR32" i="1" s="1"/>
  <c r="AS32" i="1" s="1"/>
  <c r="AT32" i="1" s="1"/>
  <c r="AU32" i="1" s="1"/>
  <c r="AV32" i="1" s="1"/>
  <c r="AM29" i="1"/>
  <c r="AN29" i="1" s="1"/>
  <c r="AO29" i="1" s="1"/>
  <c r="AP29" i="1" s="1"/>
  <c r="AQ29" i="1" s="1"/>
  <c r="AR29" i="1" s="1"/>
  <c r="AS29" i="1" s="1"/>
  <c r="AT29" i="1" s="1"/>
  <c r="AU29" i="1" s="1"/>
  <c r="AV29" i="1" s="1"/>
  <c r="AM13" i="1"/>
  <c r="AN13" i="1" s="1"/>
  <c r="AO13" i="1" s="1"/>
  <c r="AP13" i="1" s="1"/>
  <c r="AQ13" i="1" s="1"/>
  <c r="AR13" i="1" s="1"/>
  <c r="AS13" i="1" s="1"/>
  <c r="AT13" i="1" s="1"/>
  <c r="AU13" i="1" s="1"/>
  <c r="AV13" i="1" s="1"/>
  <c r="AM14" i="1"/>
  <c r="AN14" i="1" s="1"/>
  <c r="AO14" i="1" s="1"/>
  <c r="AP14" i="1" s="1"/>
  <c r="AQ14" i="1" s="1"/>
  <c r="AR14" i="1" s="1"/>
  <c r="AS14" i="1" s="1"/>
  <c r="AT14" i="1" s="1"/>
  <c r="AU14" i="1" s="1"/>
  <c r="AV14" i="1" s="1"/>
  <c r="AM15" i="1"/>
  <c r="AN15" i="1" s="1"/>
  <c r="AO15" i="1" s="1"/>
  <c r="AP15" i="1" s="1"/>
  <c r="AQ15" i="1" s="1"/>
  <c r="AR15" i="1" s="1"/>
  <c r="AS15" i="1" s="1"/>
  <c r="AT15" i="1" s="1"/>
  <c r="AU15" i="1" s="1"/>
  <c r="AV15" i="1" s="1"/>
  <c r="AM16" i="1"/>
  <c r="AN16" i="1" s="1"/>
  <c r="AO16" i="1" s="1"/>
  <c r="AP16" i="1" s="1"/>
  <c r="AQ16" i="1" s="1"/>
  <c r="AR16" i="1" s="1"/>
  <c r="AS16" i="1" s="1"/>
  <c r="AT16" i="1" s="1"/>
  <c r="AU16" i="1" s="1"/>
  <c r="AV16" i="1" s="1"/>
  <c r="AM17" i="1"/>
  <c r="AN17" i="1" s="1"/>
  <c r="AO17" i="1" s="1"/>
  <c r="AP17" i="1" s="1"/>
  <c r="AQ17" i="1" s="1"/>
  <c r="AR17" i="1" s="1"/>
  <c r="AS17" i="1" s="1"/>
  <c r="AT17" i="1" s="1"/>
  <c r="AU17" i="1" s="1"/>
  <c r="AV17" i="1" s="1"/>
  <c r="AM18" i="1"/>
  <c r="AN18" i="1" s="1"/>
  <c r="AO18" i="1" s="1"/>
  <c r="AP18" i="1" s="1"/>
  <c r="AQ18" i="1" s="1"/>
  <c r="AR18" i="1" s="1"/>
  <c r="AS18" i="1" s="1"/>
  <c r="AT18" i="1" s="1"/>
  <c r="AU18" i="1" s="1"/>
  <c r="AV18" i="1" s="1"/>
  <c r="AM19" i="1"/>
  <c r="AN19" i="1" s="1"/>
  <c r="AO19" i="1" s="1"/>
  <c r="AP19" i="1" s="1"/>
  <c r="AQ19" i="1" s="1"/>
  <c r="AR19" i="1" s="1"/>
  <c r="AS19" i="1" s="1"/>
  <c r="AT19" i="1" s="1"/>
  <c r="AU19" i="1" s="1"/>
  <c r="AV19" i="1" s="1"/>
  <c r="AM20" i="1"/>
  <c r="AN20" i="1" s="1"/>
  <c r="AO20" i="1" s="1"/>
  <c r="AP20" i="1" s="1"/>
  <c r="AQ20" i="1" s="1"/>
  <c r="AR20" i="1" s="1"/>
  <c r="AS20" i="1" s="1"/>
  <c r="AT20" i="1" s="1"/>
  <c r="AU20" i="1" s="1"/>
  <c r="AV20" i="1" s="1"/>
  <c r="AM21" i="1"/>
  <c r="AN21" i="1" s="1"/>
  <c r="AO21" i="1" s="1"/>
  <c r="AP21" i="1" s="1"/>
  <c r="AQ21" i="1" s="1"/>
  <c r="AR21" i="1" s="1"/>
  <c r="AS21" i="1" s="1"/>
  <c r="AT21" i="1" s="1"/>
  <c r="AU21" i="1" s="1"/>
  <c r="AV21" i="1" s="1"/>
  <c r="AM22" i="1"/>
  <c r="AN22" i="1" s="1"/>
  <c r="AO22" i="1" s="1"/>
  <c r="AP22" i="1" s="1"/>
  <c r="AQ22" i="1" s="1"/>
  <c r="AR22" i="1" s="1"/>
  <c r="AS22" i="1" s="1"/>
  <c r="AT22" i="1" s="1"/>
  <c r="AU22" i="1" s="1"/>
  <c r="AV22" i="1" s="1"/>
  <c r="AM23" i="1"/>
  <c r="AN23" i="1" s="1"/>
  <c r="AO23" i="1" s="1"/>
  <c r="AP23" i="1" s="1"/>
  <c r="AQ23" i="1" s="1"/>
  <c r="AR23" i="1" s="1"/>
  <c r="AS23" i="1" s="1"/>
  <c r="AT23" i="1" s="1"/>
  <c r="AU23" i="1" s="1"/>
  <c r="AV23" i="1" s="1"/>
  <c r="AM24" i="1"/>
  <c r="AN24" i="1" s="1"/>
  <c r="AO24" i="1" s="1"/>
  <c r="AP24" i="1" s="1"/>
  <c r="AQ24" i="1" s="1"/>
  <c r="AR24" i="1" s="1"/>
  <c r="AS24" i="1" s="1"/>
  <c r="AT24" i="1" s="1"/>
  <c r="AU24" i="1" s="1"/>
  <c r="AV24" i="1" s="1"/>
  <c r="AM25" i="1"/>
  <c r="AN25" i="1" s="1"/>
  <c r="AO25" i="1" s="1"/>
  <c r="AP25" i="1" s="1"/>
  <c r="AQ25" i="1" s="1"/>
  <c r="AR25" i="1" s="1"/>
  <c r="AS25" i="1" s="1"/>
  <c r="AT25" i="1" s="1"/>
  <c r="AU25" i="1" s="1"/>
  <c r="AV25" i="1" s="1"/>
  <c r="AM26" i="1"/>
  <c r="AN26" i="1" s="1"/>
  <c r="AO26" i="1" s="1"/>
  <c r="AP26" i="1" s="1"/>
  <c r="AQ26" i="1" s="1"/>
  <c r="AR26" i="1" s="1"/>
  <c r="AS26" i="1" s="1"/>
  <c r="AT26" i="1" s="1"/>
  <c r="AU26" i="1" s="1"/>
  <c r="AV26" i="1" s="1"/>
  <c r="AM27" i="1"/>
  <c r="AN27" i="1" s="1"/>
  <c r="AO27" i="1" s="1"/>
  <c r="AP27" i="1" s="1"/>
  <c r="AQ27" i="1" s="1"/>
  <c r="AR27" i="1" s="1"/>
  <c r="AS27" i="1" s="1"/>
  <c r="AT27" i="1" s="1"/>
  <c r="AU27" i="1" s="1"/>
  <c r="AV27" i="1" s="1"/>
  <c r="AM28" i="1"/>
  <c r="AN28" i="1" s="1"/>
  <c r="AO28" i="1" s="1"/>
  <c r="AP28" i="1" s="1"/>
  <c r="AQ28" i="1" s="1"/>
  <c r="AR28" i="1" s="1"/>
  <c r="AS28" i="1" s="1"/>
  <c r="AT28" i="1" s="1"/>
  <c r="AU28" i="1" s="1"/>
  <c r="AV28" i="1" s="1"/>
  <c r="AM12" i="1"/>
  <c r="AN12" i="1" s="1"/>
  <c r="AO12" i="1" s="1"/>
  <c r="AP12" i="1" s="1"/>
  <c r="AQ12" i="1" s="1"/>
  <c r="AR12" i="1" s="1"/>
  <c r="AS12" i="1" s="1"/>
  <c r="AT12" i="1" s="1"/>
  <c r="AU12" i="1" s="1"/>
  <c r="AV12" i="1" s="1"/>
  <c r="AA58" i="1"/>
  <c r="AB58" i="1" s="1"/>
  <c r="AC58" i="1" s="1"/>
  <c r="AD58" i="1" s="1"/>
  <c r="AE58" i="1" s="1"/>
  <c r="AF58" i="1" s="1"/>
  <c r="AG58" i="1" s="1"/>
  <c r="AH58" i="1" s="1"/>
  <c r="AI58" i="1" s="1"/>
  <c r="AJ58" i="1" s="1"/>
  <c r="AA59" i="1"/>
  <c r="AB59" i="1" s="1"/>
  <c r="AC59" i="1" s="1"/>
  <c r="AD59" i="1" s="1"/>
  <c r="AE59" i="1" s="1"/>
  <c r="AF59" i="1" s="1"/>
  <c r="AG59" i="1" s="1"/>
  <c r="AH59" i="1" s="1"/>
  <c r="AI59" i="1" s="1"/>
  <c r="AJ59" i="1" s="1"/>
  <c r="AA60" i="1"/>
  <c r="AB60" i="1" s="1"/>
  <c r="AC60" i="1" s="1"/>
  <c r="AD60" i="1" s="1"/>
  <c r="AE60" i="1" s="1"/>
  <c r="AF60" i="1" s="1"/>
  <c r="AG60" i="1" s="1"/>
  <c r="AH60" i="1" s="1"/>
  <c r="AI60" i="1" s="1"/>
  <c r="AJ60" i="1" s="1"/>
  <c r="AB57" i="1"/>
  <c r="AC57" i="1" s="1"/>
  <c r="AD57" i="1" s="1"/>
  <c r="AE57" i="1" s="1"/>
  <c r="AF57" i="1" s="1"/>
  <c r="AG57" i="1" s="1"/>
  <c r="AH57" i="1" s="1"/>
  <c r="AI57" i="1" s="1"/>
  <c r="AJ57" i="1" s="1"/>
  <c r="AA53" i="1"/>
  <c r="AB53" i="1" s="1"/>
  <c r="AC53" i="1" s="1"/>
  <c r="AD53" i="1" s="1"/>
  <c r="AE53" i="1" s="1"/>
  <c r="AF53" i="1" s="1"/>
  <c r="AG53" i="1" s="1"/>
  <c r="AH53" i="1" s="1"/>
  <c r="AI53" i="1" s="1"/>
  <c r="AJ53" i="1" s="1"/>
  <c r="AA54" i="1"/>
  <c r="AB54" i="1" s="1"/>
  <c r="AC54" i="1" s="1"/>
  <c r="AD54" i="1" s="1"/>
  <c r="AE54" i="1" s="1"/>
  <c r="AF54" i="1" s="1"/>
  <c r="AG54" i="1" s="1"/>
  <c r="AH54" i="1" s="1"/>
  <c r="AI54" i="1" s="1"/>
  <c r="AJ54" i="1" s="1"/>
  <c r="AA55" i="1"/>
  <c r="AB55" i="1" s="1"/>
  <c r="AC55" i="1" s="1"/>
  <c r="AD55" i="1" s="1"/>
  <c r="AE55" i="1" s="1"/>
  <c r="AF55" i="1" s="1"/>
  <c r="AG55" i="1" s="1"/>
  <c r="AH55" i="1" s="1"/>
  <c r="AI55" i="1" s="1"/>
  <c r="AJ55" i="1" s="1"/>
  <c r="AA52" i="1"/>
  <c r="AB52" i="1" s="1"/>
  <c r="AC52" i="1" s="1"/>
  <c r="AD52" i="1" s="1"/>
  <c r="AE52" i="1" s="1"/>
  <c r="AF52" i="1" s="1"/>
  <c r="AG52" i="1" s="1"/>
  <c r="AH52" i="1" s="1"/>
  <c r="AI52" i="1" s="1"/>
  <c r="AJ52" i="1" s="1"/>
  <c r="AA48" i="1"/>
  <c r="AB48" i="1" s="1"/>
  <c r="AC48" i="1" s="1"/>
  <c r="AD48" i="1" s="1"/>
  <c r="AE48" i="1" s="1"/>
  <c r="AF48" i="1" s="1"/>
  <c r="AG48" i="1" s="1"/>
  <c r="AH48" i="1" s="1"/>
  <c r="AI48" i="1" s="1"/>
  <c r="AJ48" i="1" s="1"/>
  <c r="AA49" i="1"/>
  <c r="AB49" i="1" s="1"/>
  <c r="AC49" i="1" s="1"/>
  <c r="AD49" i="1" s="1"/>
  <c r="AE49" i="1" s="1"/>
  <c r="AF49" i="1" s="1"/>
  <c r="AG49" i="1" s="1"/>
  <c r="AH49" i="1" s="1"/>
  <c r="AI49" i="1" s="1"/>
  <c r="AJ49" i="1" s="1"/>
  <c r="AA50" i="1"/>
  <c r="AB50" i="1" s="1"/>
  <c r="AC50" i="1" s="1"/>
  <c r="AD50" i="1" s="1"/>
  <c r="AE50" i="1" s="1"/>
  <c r="AF50" i="1" s="1"/>
  <c r="AG50" i="1" s="1"/>
  <c r="AH50" i="1" s="1"/>
  <c r="AI50" i="1" s="1"/>
  <c r="AJ50" i="1" s="1"/>
  <c r="AA47" i="1"/>
  <c r="AB47" i="1" s="1"/>
  <c r="AC47" i="1" s="1"/>
  <c r="AD47" i="1" s="1"/>
  <c r="AE47" i="1" s="1"/>
  <c r="AF47" i="1" s="1"/>
  <c r="AG47" i="1" s="1"/>
  <c r="AH47" i="1" s="1"/>
  <c r="AI47" i="1" s="1"/>
  <c r="AJ47" i="1" s="1"/>
  <c r="AA43" i="1"/>
  <c r="AB43" i="1" s="1"/>
  <c r="AC43" i="1" s="1"/>
  <c r="AD43" i="1" s="1"/>
  <c r="AE43" i="1" s="1"/>
  <c r="AF43" i="1" s="1"/>
  <c r="AG43" i="1" s="1"/>
  <c r="AH43" i="1" s="1"/>
  <c r="AI43" i="1" s="1"/>
  <c r="AJ43" i="1" s="1"/>
  <c r="AA44" i="1"/>
  <c r="AB44" i="1" s="1"/>
  <c r="AC44" i="1" s="1"/>
  <c r="AD44" i="1" s="1"/>
  <c r="AE44" i="1" s="1"/>
  <c r="AF44" i="1" s="1"/>
  <c r="AG44" i="1" s="1"/>
  <c r="AH44" i="1" s="1"/>
  <c r="AI44" i="1" s="1"/>
  <c r="AJ44" i="1" s="1"/>
  <c r="AA45" i="1"/>
  <c r="AB45" i="1" s="1"/>
  <c r="AC45" i="1" s="1"/>
  <c r="AD45" i="1" s="1"/>
  <c r="AE45" i="1" s="1"/>
  <c r="AF45" i="1" s="1"/>
  <c r="AG45" i="1" s="1"/>
  <c r="AH45" i="1" s="1"/>
  <c r="AI45" i="1" s="1"/>
  <c r="AJ45" i="1" s="1"/>
  <c r="AA42" i="1"/>
  <c r="AB42" i="1" s="1"/>
  <c r="AC42" i="1" s="1"/>
  <c r="AD42" i="1" s="1"/>
  <c r="AE42" i="1" s="1"/>
  <c r="AF42" i="1" s="1"/>
  <c r="AG42" i="1" s="1"/>
  <c r="AH42" i="1" s="1"/>
  <c r="AI42" i="1" s="1"/>
  <c r="AJ42" i="1" s="1"/>
  <c r="AA39" i="1"/>
  <c r="AB39" i="1" s="1"/>
  <c r="AC39" i="1" s="1"/>
  <c r="AD39" i="1" s="1"/>
  <c r="AE39" i="1" s="1"/>
  <c r="AF39" i="1" s="1"/>
  <c r="AG39" i="1" s="1"/>
  <c r="AH39" i="1" s="1"/>
  <c r="AI39" i="1" s="1"/>
  <c r="AJ39" i="1" s="1"/>
  <c r="AA40" i="1"/>
  <c r="AB40" i="1" s="1"/>
  <c r="AC40" i="1" s="1"/>
  <c r="AD40" i="1" s="1"/>
  <c r="AE40" i="1" s="1"/>
  <c r="AF40" i="1" s="1"/>
  <c r="AG40" i="1" s="1"/>
  <c r="AH40" i="1" s="1"/>
  <c r="AI40" i="1" s="1"/>
  <c r="AJ40" i="1" s="1"/>
  <c r="AA38" i="1"/>
  <c r="AB38" i="1" s="1"/>
  <c r="AC38" i="1" s="1"/>
  <c r="AD38" i="1" s="1"/>
  <c r="AE38" i="1" s="1"/>
  <c r="AF38" i="1" s="1"/>
  <c r="AG38" i="1" s="1"/>
  <c r="AH38" i="1" s="1"/>
  <c r="AI38" i="1" s="1"/>
  <c r="AJ38" i="1" s="1"/>
  <c r="AA35" i="1"/>
  <c r="AB35" i="1" s="1"/>
  <c r="AC35" i="1" s="1"/>
  <c r="AD35" i="1" s="1"/>
  <c r="AE35" i="1" s="1"/>
  <c r="AF35" i="1" s="1"/>
  <c r="AG35" i="1" s="1"/>
  <c r="AH35" i="1" s="1"/>
  <c r="AI35" i="1" s="1"/>
  <c r="AJ35" i="1" s="1"/>
  <c r="AA36" i="1"/>
  <c r="AB36" i="1" s="1"/>
  <c r="AC36" i="1" s="1"/>
  <c r="AD36" i="1" s="1"/>
  <c r="AE36" i="1" s="1"/>
  <c r="AF36" i="1" s="1"/>
  <c r="AG36" i="1" s="1"/>
  <c r="AH36" i="1" s="1"/>
  <c r="AI36" i="1" s="1"/>
  <c r="AJ36" i="1" s="1"/>
  <c r="AA33" i="1"/>
  <c r="AB33" i="1" s="1"/>
  <c r="AC33" i="1" s="1"/>
  <c r="AD33" i="1" s="1"/>
  <c r="AE33" i="1" s="1"/>
  <c r="AF33" i="1" s="1"/>
  <c r="AG33" i="1" s="1"/>
  <c r="AH33" i="1" s="1"/>
  <c r="AI33" i="1" s="1"/>
  <c r="AJ33" i="1" s="1"/>
  <c r="AA31" i="1"/>
  <c r="AB31" i="1" s="1"/>
  <c r="AC31" i="1" s="1"/>
  <c r="AD31" i="1" s="1"/>
  <c r="AE31" i="1" s="1"/>
  <c r="AF31" i="1" s="1"/>
  <c r="AG31" i="1" s="1"/>
  <c r="AH31" i="1" s="1"/>
  <c r="AI31" i="1" s="1"/>
  <c r="AJ31" i="1" s="1"/>
  <c r="AA32" i="1"/>
  <c r="AB32" i="1" s="1"/>
  <c r="AC32" i="1" s="1"/>
  <c r="AD32" i="1" s="1"/>
  <c r="AE32" i="1" s="1"/>
  <c r="AF32" i="1" s="1"/>
  <c r="AG32" i="1" s="1"/>
  <c r="AH32" i="1" s="1"/>
  <c r="AI32" i="1" s="1"/>
  <c r="AJ32" i="1" s="1"/>
  <c r="AA29" i="1"/>
  <c r="AB29" i="1" s="1"/>
  <c r="AC29" i="1" s="1"/>
  <c r="AD29" i="1" s="1"/>
  <c r="AE29" i="1" s="1"/>
  <c r="AF29" i="1" s="1"/>
  <c r="AG29" i="1" s="1"/>
  <c r="AH29" i="1" s="1"/>
  <c r="AI29" i="1" s="1"/>
  <c r="AJ29" i="1" s="1"/>
  <c r="AA13" i="1"/>
  <c r="AB13" i="1" s="1"/>
  <c r="AC13" i="1" s="1"/>
  <c r="AD13" i="1" s="1"/>
  <c r="AE13" i="1" s="1"/>
  <c r="AF13" i="1" s="1"/>
  <c r="AG13" i="1" s="1"/>
  <c r="AH13" i="1" s="1"/>
  <c r="AI13" i="1" s="1"/>
  <c r="AJ13" i="1" s="1"/>
  <c r="AA14" i="1"/>
  <c r="AB14" i="1" s="1"/>
  <c r="AC14" i="1" s="1"/>
  <c r="AD14" i="1" s="1"/>
  <c r="AE14" i="1" s="1"/>
  <c r="AF14" i="1" s="1"/>
  <c r="AG14" i="1" s="1"/>
  <c r="AH14" i="1" s="1"/>
  <c r="AI14" i="1" s="1"/>
  <c r="AJ14" i="1" s="1"/>
  <c r="AA15" i="1"/>
  <c r="AB15" i="1" s="1"/>
  <c r="AC15" i="1" s="1"/>
  <c r="AD15" i="1" s="1"/>
  <c r="AE15" i="1" s="1"/>
  <c r="AF15" i="1" s="1"/>
  <c r="AG15" i="1" s="1"/>
  <c r="AH15" i="1" s="1"/>
  <c r="AI15" i="1" s="1"/>
  <c r="AJ15" i="1" s="1"/>
  <c r="AA16" i="1"/>
  <c r="AB16" i="1" s="1"/>
  <c r="AC16" i="1" s="1"/>
  <c r="AD16" i="1" s="1"/>
  <c r="AE16" i="1" s="1"/>
  <c r="AF16" i="1" s="1"/>
  <c r="AG16" i="1" s="1"/>
  <c r="AH16" i="1" s="1"/>
  <c r="AI16" i="1" s="1"/>
  <c r="AJ16" i="1" s="1"/>
  <c r="AA17" i="1"/>
  <c r="AB17" i="1" s="1"/>
  <c r="AC17" i="1" s="1"/>
  <c r="AD17" i="1" s="1"/>
  <c r="AE17" i="1" s="1"/>
  <c r="AF17" i="1" s="1"/>
  <c r="AG17" i="1" s="1"/>
  <c r="AH17" i="1" s="1"/>
  <c r="AI17" i="1" s="1"/>
  <c r="AJ17" i="1" s="1"/>
  <c r="AA18" i="1"/>
  <c r="AB18" i="1" s="1"/>
  <c r="AC18" i="1" s="1"/>
  <c r="AD18" i="1" s="1"/>
  <c r="AE18" i="1" s="1"/>
  <c r="AF18" i="1" s="1"/>
  <c r="AG18" i="1" s="1"/>
  <c r="AH18" i="1" s="1"/>
  <c r="AI18" i="1" s="1"/>
  <c r="AJ18" i="1" s="1"/>
  <c r="AA19" i="1"/>
  <c r="AB19" i="1" s="1"/>
  <c r="AC19" i="1" s="1"/>
  <c r="AD19" i="1" s="1"/>
  <c r="AE19" i="1" s="1"/>
  <c r="AF19" i="1" s="1"/>
  <c r="AG19" i="1" s="1"/>
  <c r="AH19" i="1" s="1"/>
  <c r="AI19" i="1" s="1"/>
  <c r="AJ19" i="1" s="1"/>
  <c r="AA20" i="1"/>
  <c r="AB20" i="1" s="1"/>
  <c r="AC20" i="1" s="1"/>
  <c r="AD20" i="1" s="1"/>
  <c r="AE20" i="1" s="1"/>
  <c r="AF20" i="1" s="1"/>
  <c r="AG20" i="1" s="1"/>
  <c r="AH20" i="1" s="1"/>
  <c r="AI20" i="1" s="1"/>
  <c r="AJ20" i="1" s="1"/>
  <c r="AA21" i="1"/>
  <c r="AB21" i="1" s="1"/>
  <c r="AC21" i="1" s="1"/>
  <c r="AD21" i="1" s="1"/>
  <c r="AE21" i="1" s="1"/>
  <c r="AF21" i="1" s="1"/>
  <c r="AG21" i="1" s="1"/>
  <c r="AH21" i="1" s="1"/>
  <c r="AI21" i="1" s="1"/>
  <c r="AJ21" i="1" s="1"/>
  <c r="AA22" i="1"/>
  <c r="AB22" i="1" s="1"/>
  <c r="AC22" i="1" s="1"/>
  <c r="AD22" i="1" s="1"/>
  <c r="AE22" i="1" s="1"/>
  <c r="AF22" i="1" s="1"/>
  <c r="AG22" i="1" s="1"/>
  <c r="AH22" i="1" s="1"/>
  <c r="AI22" i="1" s="1"/>
  <c r="AJ22" i="1" s="1"/>
  <c r="AA23" i="1"/>
  <c r="AB23" i="1" s="1"/>
  <c r="AC23" i="1" s="1"/>
  <c r="AD23" i="1" s="1"/>
  <c r="AE23" i="1" s="1"/>
  <c r="AF23" i="1" s="1"/>
  <c r="AG23" i="1" s="1"/>
  <c r="AH23" i="1" s="1"/>
  <c r="AI23" i="1" s="1"/>
  <c r="AJ23" i="1" s="1"/>
  <c r="AA24" i="1"/>
  <c r="AB24" i="1" s="1"/>
  <c r="AC24" i="1" s="1"/>
  <c r="AD24" i="1" s="1"/>
  <c r="AE24" i="1" s="1"/>
  <c r="AF24" i="1" s="1"/>
  <c r="AG24" i="1" s="1"/>
  <c r="AH24" i="1" s="1"/>
  <c r="AI24" i="1" s="1"/>
  <c r="AJ24" i="1" s="1"/>
  <c r="AA25" i="1"/>
  <c r="AB25" i="1" s="1"/>
  <c r="AC25" i="1" s="1"/>
  <c r="AD25" i="1" s="1"/>
  <c r="AE25" i="1" s="1"/>
  <c r="AF25" i="1" s="1"/>
  <c r="AG25" i="1" s="1"/>
  <c r="AH25" i="1" s="1"/>
  <c r="AI25" i="1" s="1"/>
  <c r="AJ25" i="1" s="1"/>
  <c r="AA26" i="1"/>
  <c r="AB26" i="1" s="1"/>
  <c r="AC26" i="1" s="1"/>
  <c r="AD26" i="1" s="1"/>
  <c r="AE26" i="1" s="1"/>
  <c r="AF26" i="1" s="1"/>
  <c r="AG26" i="1" s="1"/>
  <c r="AH26" i="1" s="1"/>
  <c r="AI26" i="1" s="1"/>
  <c r="AJ26" i="1" s="1"/>
  <c r="AA27" i="1"/>
  <c r="AB27" i="1" s="1"/>
  <c r="AC27" i="1" s="1"/>
  <c r="AD27" i="1" s="1"/>
  <c r="AE27" i="1" s="1"/>
  <c r="AF27" i="1" s="1"/>
  <c r="AG27" i="1" s="1"/>
  <c r="AH27" i="1" s="1"/>
  <c r="AI27" i="1" s="1"/>
  <c r="AJ27" i="1" s="1"/>
  <c r="AA28" i="1"/>
  <c r="AB28" i="1" s="1"/>
  <c r="AC28" i="1" s="1"/>
  <c r="AD28" i="1" s="1"/>
  <c r="AE28" i="1" s="1"/>
  <c r="AF28" i="1" s="1"/>
  <c r="AG28" i="1" s="1"/>
  <c r="AH28" i="1" s="1"/>
  <c r="AI28" i="1" s="1"/>
  <c r="AJ28" i="1" s="1"/>
  <c r="AA12" i="1"/>
  <c r="AB12" i="1" s="1"/>
  <c r="AC12" i="1" s="1"/>
  <c r="AD12" i="1" s="1"/>
  <c r="AE12" i="1" s="1"/>
  <c r="AF12" i="1" s="1"/>
  <c r="AG12" i="1" s="1"/>
  <c r="AH12" i="1" s="1"/>
  <c r="AI12" i="1" s="1"/>
  <c r="AJ12" i="1" s="1"/>
  <c r="O58" i="1"/>
  <c r="P58" i="1" s="1"/>
  <c r="Q58" i="1" s="1"/>
  <c r="R58" i="1" s="1"/>
  <c r="S58" i="1" s="1"/>
  <c r="T58" i="1" s="1"/>
  <c r="U58" i="1" s="1"/>
  <c r="V58" i="1" s="1"/>
  <c r="W58" i="1" s="1"/>
  <c r="X58" i="1" s="1"/>
  <c r="O59" i="1"/>
  <c r="P59" i="1" s="1"/>
  <c r="Q59" i="1" s="1"/>
  <c r="R59" i="1" s="1"/>
  <c r="S59" i="1" s="1"/>
  <c r="T59" i="1" s="1"/>
  <c r="U59" i="1" s="1"/>
  <c r="V59" i="1" s="1"/>
  <c r="W59" i="1" s="1"/>
  <c r="X59" i="1" s="1"/>
  <c r="O60" i="1"/>
  <c r="P60" i="1" s="1"/>
  <c r="Q60" i="1" s="1"/>
  <c r="R60" i="1" s="1"/>
  <c r="S60" i="1" s="1"/>
  <c r="T60" i="1" s="1"/>
  <c r="U60" i="1" s="1"/>
  <c r="V60" i="1" s="1"/>
  <c r="W60" i="1" s="1"/>
  <c r="X60" i="1" s="1"/>
  <c r="O57" i="1"/>
  <c r="P57" i="1" s="1"/>
  <c r="Q57" i="1" s="1"/>
  <c r="R57" i="1" s="1"/>
  <c r="S57" i="1" s="1"/>
  <c r="T57" i="1" s="1"/>
  <c r="U57" i="1" s="1"/>
  <c r="V57" i="1" s="1"/>
  <c r="W57" i="1" s="1"/>
  <c r="X57" i="1" s="1"/>
  <c r="O53" i="1"/>
  <c r="P53" i="1" s="1"/>
  <c r="Q53" i="1" s="1"/>
  <c r="R53" i="1" s="1"/>
  <c r="S53" i="1" s="1"/>
  <c r="T53" i="1" s="1"/>
  <c r="U53" i="1" s="1"/>
  <c r="V53" i="1" s="1"/>
  <c r="W53" i="1" s="1"/>
  <c r="X53" i="1" s="1"/>
  <c r="O54" i="1"/>
  <c r="P54" i="1" s="1"/>
  <c r="Q54" i="1" s="1"/>
  <c r="R54" i="1" s="1"/>
  <c r="S54" i="1" s="1"/>
  <c r="T54" i="1" s="1"/>
  <c r="U54" i="1" s="1"/>
  <c r="V54" i="1" s="1"/>
  <c r="W54" i="1" s="1"/>
  <c r="X54" i="1" s="1"/>
  <c r="O55" i="1"/>
  <c r="P55" i="1" s="1"/>
  <c r="Q55" i="1" s="1"/>
  <c r="R55" i="1" s="1"/>
  <c r="S55" i="1" s="1"/>
  <c r="T55" i="1" s="1"/>
  <c r="U55" i="1" s="1"/>
  <c r="V55" i="1" s="1"/>
  <c r="W55" i="1" s="1"/>
  <c r="X55" i="1" s="1"/>
  <c r="O52" i="1"/>
  <c r="P52" i="1" s="1"/>
  <c r="Q52" i="1" s="1"/>
  <c r="R52" i="1" s="1"/>
  <c r="S52" i="1" s="1"/>
  <c r="T52" i="1" s="1"/>
  <c r="U52" i="1" s="1"/>
  <c r="V52" i="1" s="1"/>
  <c r="W52" i="1" s="1"/>
  <c r="X52" i="1" s="1"/>
  <c r="O48" i="1"/>
  <c r="P48" i="1" s="1"/>
  <c r="Q48" i="1" s="1"/>
  <c r="R48" i="1" s="1"/>
  <c r="S48" i="1" s="1"/>
  <c r="T48" i="1" s="1"/>
  <c r="U48" i="1" s="1"/>
  <c r="V48" i="1" s="1"/>
  <c r="W48" i="1" s="1"/>
  <c r="X48" i="1" s="1"/>
  <c r="O49" i="1"/>
  <c r="P49" i="1" s="1"/>
  <c r="Q49" i="1" s="1"/>
  <c r="R49" i="1" s="1"/>
  <c r="S49" i="1" s="1"/>
  <c r="T49" i="1" s="1"/>
  <c r="U49" i="1" s="1"/>
  <c r="V49" i="1" s="1"/>
  <c r="W49" i="1" s="1"/>
  <c r="X49" i="1" s="1"/>
  <c r="P50" i="1"/>
  <c r="Q50" i="1" s="1"/>
  <c r="R50" i="1" s="1"/>
  <c r="S50" i="1" s="1"/>
  <c r="T50" i="1" s="1"/>
  <c r="U50" i="1" s="1"/>
  <c r="V50" i="1" s="1"/>
  <c r="W50" i="1" s="1"/>
  <c r="X50" i="1" s="1"/>
  <c r="O47" i="1"/>
  <c r="P47" i="1" s="1"/>
  <c r="Q47" i="1" s="1"/>
  <c r="R47" i="1" s="1"/>
  <c r="S47" i="1" s="1"/>
  <c r="T47" i="1" s="1"/>
  <c r="U47" i="1" s="1"/>
  <c r="V47" i="1" s="1"/>
  <c r="W47" i="1" s="1"/>
  <c r="X47" i="1" s="1"/>
  <c r="O43" i="1"/>
  <c r="P43" i="1" s="1"/>
  <c r="Q43" i="1" s="1"/>
  <c r="R43" i="1" s="1"/>
  <c r="S43" i="1" s="1"/>
  <c r="T43" i="1" s="1"/>
  <c r="U43" i="1" s="1"/>
  <c r="V43" i="1" s="1"/>
  <c r="W43" i="1" s="1"/>
  <c r="X43" i="1" s="1"/>
  <c r="O44" i="1"/>
  <c r="P44" i="1" s="1"/>
  <c r="Q44" i="1" s="1"/>
  <c r="R44" i="1" s="1"/>
  <c r="S44" i="1" s="1"/>
  <c r="T44" i="1" s="1"/>
  <c r="U44" i="1" s="1"/>
  <c r="V44" i="1" s="1"/>
  <c r="W44" i="1" s="1"/>
  <c r="X44" i="1" s="1"/>
  <c r="O45" i="1"/>
  <c r="P45" i="1" s="1"/>
  <c r="Q45" i="1" s="1"/>
  <c r="R45" i="1" s="1"/>
  <c r="S45" i="1" s="1"/>
  <c r="T45" i="1" s="1"/>
  <c r="U45" i="1" s="1"/>
  <c r="V45" i="1" s="1"/>
  <c r="W45" i="1" s="1"/>
  <c r="X45" i="1" s="1"/>
  <c r="O42" i="1"/>
  <c r="P42" i="1" s="1"/>
  <c r="Q42" i="1" s="1"/>
  <c r="R42" i="1" s="1"/>
  <c r="S42" i="1" s="1"/>
  <c r="T42" i="1" s="1"/>
  <c r="U42" i="1" s="1"/>
  <c r="V42" i="1" s="1"/>
  <c r="W42" i="1" s="1"/>
  <c r="X42" i="1" s="1"/>
  <c r="O39" i="1"/>
  <c r="P39" i="1" s="1"/>
  <c r="Q39" i="1" s="1"/>
  <c r="R39" i="1" s="1"/>
  <c r="S39" i="1" s="1"/>
  <c r="T39" i="1" s="1"/>
  <c r="U39" i="1" s="1"/>
  <c r="V39" i="1" s="1"/>
  <c r="W39" i="1" s="1"/>
  <c r="X39" i="1" s="1"/>
  <c r="O40" i="1"/>
  <c r="P40" i="1" s="1"/>
  <c r="Q40" i="1" s="1"/>
  <c r="R40" i="1" s="1"/>
  <c r="S40" i="1" s="1"/>
  <c r="T40" i="1" s="1"/>
  <c r="U40" i="1" s="1"/>
  <c r="V40" i="1" s="1"/>
  <c r="W40" i="1" s="1"/>
  <c r="X40" i="1" s="1"/>
  <c r="O38" i="1"/>
  <c r="P38" i="1" s="1"/>
  <c r="Q38" i="1" s="1"/>
  <c r="R38" i="1" s="1"/>
  <c r="S38" i="1" s="1"/>
  <c r="T38" i="1" s="1"/>
  <c r="U38" i="1" s="1"/>
  <c r="V38" i="1" s="1"/>
  <c r="W38" i="1" s="1"/>
  <c r="X38" i="1" s="1"/>
  <c r="O35" i="1"/>
  <c r="P35" i="1" s="1"/>
  <c r="Q35" i="1" s="1"/>
  <c r="R35" i="1" s="1"/>
  <c r="S35" i="1" s="1"/>
  <c r="T35" i="1" s="1"/>
  <c r="U35" i="1" s="1"/>
  <c r="V35" i="1" s="1"/>
  <c r="W35" i="1" s="1"/>
  <c r="X35" i="1" s="1"/>
  <c r="O36" i="1"/>
  <c r="P36" i="1" s="1"/>
  <c r="Q36" i="1" s="1"/>
  <c r="R36" i="1" s="1"/>
  <c r="S36" i="1" s="1"/>
  <c r="T36" i="1" s="1"/>
  <c r="U36" i="1" s="1"/>
  <c r="V36" i="1" s="1"/>
  <c r="W36" i="1" s="1"/>
  <c r="X36" i="1" s="1"/>
  <c r="O33" i="1"/>
  <c r="P33" i="1" s="1"/>
  <c r="Q33" i="1" s="1"/>
  <c r="R33" i="1" s="1"/>
  <c r="S33" i="1" s="1"/>
  <c r="T33" i="1" s="1"/>
  <c r="U33" i="1" s="1"/>
  <c r="V33" i="1" s="1"/>
  <c r="W33" i="1" s="1"/>
  <c r="X33" i="1" s="1"/>
  <c r="O31" i="1"/>
  <c r="P31" i="1" s="1"/>
  <c r="Q31" i="1" s="1"/>
  <c r="R31" i="1" s="1"/>
  <c r="S31" i="1" s="1"/>
  <c r="T31" i="1" s="1"/>
  <c r="U31" i="1" s="1"/>
  <c r="V31" i="1" s="1"/>
  <c r="W31" i="1" s="1"/>
  <c r="X31" i="1" s="1"/>
  <c r="O32" i="1"/>
  <c r="P32" i="1" s="1"/>
  <c r="Q32" i="1" s="1"/>
  <c r="R32" i="1" s="1"/>
  <c r="S32" i="1" s="1"/>
  <c r="T32" i="1" s="1"/>
  <c r="U32" i="1" s="1"/>
  <c r="V32" i="1" s="1"/>
  <c r="W32" i="1" s="1"/>
  <c r="X32" i="1" s="1"/>
  <c r="O29" i="1"/>
  <c r="P29" i="1" s="1"/>
  <c r="Q29" i="1" s="1"/>
  <c r="R29" i="1" s="1"/>
  <c r="S29" i="1" s="1"/>
  <c r="T29" i="1" s="1"/>
  <c r="U29" i="1" s="1"/>
  <c r="V29" i="1" s="1"/>
  <c r="W29" i="1" s="1"/>
  <c r="X29" i="1" s="1"/>
  <c r="O13" i="1"/>
  <c r="P13" i="1" s="1"/>
  <c r="Q13" i="1" s="1"/>
  <c r="R13" i="1" s="1"/>
  <c r="S13" i="1" s="1"/>
  <c r="T13" i="1" s="1"/>
  <c r="U13" i="1" s="1"/>
  <c r="V13" i="1" s="1"/>
  <c r="W13" i="1" s="1"/>
  <c r="O14" i="1"/>
  <c r="P14" i="1" s="1"/>
  <c r="Q14" i="1" s="1"/>
  <c r="R14" i="1" s="1"/>
  <c r="S14" i="1" s="1"/>
  <c r="T14" i="1" s="1"/>
  <c r="U14" i="1" s="1"/>
  <c r="V14" i="1" s="1"/>
  <c r="W14" i="1" s="1"/>
  <c r="O15" i="1"/>
  <c r="P15" i="1" s="1"/>
  <c r="Q15" i="1" s="1"/>
  <c r="R15" i="1" s="1"/>
  <c r="S15" i="1" s="1"/>
  <c r="T15" i="1" s="1"/>
  <c r="U15" i="1" s="1"/>
  <c r="V15" i="1" s="1"/>
  <c r="W15" i="1" s="1"/>
  <c r="O16" i="1"/>
  <c r="P16" i="1" s="1"/>
  <c r="Q16" i="1" s="1"/>
  <c r="R16" i="1" s="1"/>
  <c r="S16" i="1" s="1"/>
  <c r="T16" i="1" s="1"/>
  <c r="U16" i="1" s="1"/>
  <c r="V16" i="1" s="1"/>
  <c r="W16" i="1" s="1"/>
  <c r="O17" i="1"/>
  <c r="P17" i="1" s="1"/>
  <c r="Q17" i="1" s="1"/>
  <c r="R17" i="1" s="1"/>
  <c r="S17" i="1" s="1"/>
  <c r="T17" i="1" s="1"/>
  <c r="U17" i="1" s="1"/>
  <c r="V17" i="1" s="1"/>
  <c r="W17" i="1" s="1"/>
  <c r="O18" i="1"/>
  <c r="P18" i="1" s="1"/>
  <c r="Q18" i="1" s="1"/>
  <c r="R18" i="1" s="1"/>
  <c r="S18" i="1" s="1"/>
  <c r="T18" i="1" s="1"/>
  <c r="U18" i="1" s="1"/>
  <c r="V18" i="1" s="1"/>
  <c r="W18" i="1" s="1"/>
  <c r="O19" i="1"/>
  <c r="P19" i="1" s="1"/>
  <c r="Q19" i="1" s="1"/>
  <c r="R19" i="1" s="1"/>
  <c r="S19" i="1" s="1"/>
  <c r="T19" i="1" s="1"/>
  <c r="U19" i="1" s="1"/>
  <c r="V19" i="1" s="1"/>
  <c r="W19" i="1" s="1"/>
  <c r="O20" i="1"/>
  <c r="P20" i="1" s="1"/>
  <c r="Q20" i="1" s="1"/>
  <c r="R20" i="1" s="1"/>
  <c r="S20" i="1" s="1"/>
  <c r="T20" i="1" s="1"/>
  <c r="U20" i="1" s="1"/>
  <c r="V20" i="1" s="1"/>
  <c r="W20" i="1" s="1"/>
  <c r="O21" i="1"/>
  <c r="P21" i="1" s="1"/>
  <c r="Q21" i="1" s="1"/>
  <c r="R21" i="1" s="1"/>
  <c r="S21" i="1" s="1"/>
  <c r="T21" i="1" s="1"/>
  <c r="U21" i="1" s="1"/>
  <c r="V21" i="1" s="1"/>
  <c r="W21" i="1" s="1"/>
  <c r="O22" i="1"/>
  <c r="P22" i="1" s="1"/>
  <c r="Q22" i="1" s="1"/>
  <c r="R22" i="1" s="1"/>
  <c r="S22" i="1" s="1"/>
  <c r="T22" i="1" s="1"/>
  <c r="U22" i="1" s="1"/>
  <c r="V22" i="1" s="1"/>
  <c r="W22" i="1" s="1"/>
  <c r="O23" i="1"/>
  <c r="P23" i="1" s="1"/>
  <c r="Q23" i="1" s="1"/>
  <c r="R23" i="1" s="1"/>
  <c r="S23" i="1" s="1"/>
  <c r="T23" i="1" s="1"/>
  <c r="U23" i="1" s="1"/>
  <c r="V23" i="1" s="1"/>
  <c r="W23" i="1" s="1"/>
  <c r="O24" i="1"/>
  <c r="P24" i="1" s="1"/>
  <c r="Q24" i="1" s="1"/>
  <c r="R24" i="1" s="1"/>
  <c r="S24" i="1" s="1"/>
  <c r="T24" i="1" s="1"/>
  <c r="U24" i="1" s="1"/>
  <c r="V24" i="1" s="1"/>
  <c r="W24" i="1" s="1"/>
  <c r="O25" i="1"/>
  <c r="P25" i="1" s="1"/>
  <c r="Q25" i="1" s="1"/>
  <c r="R25" i="1" s="1"/>
  <c r="S25" i="1" s="1"/>
  <c r="T25" i="1" s="1"/>
  <c r="U25" i="1" s="1"/>
  <c r="V25" i="1" s="1"/>
  <c r="W25" i="1" s="1"/>
  <c r="O26" i="1"/>
  <c r="P26" i="1" s="1"/>
  <c r="Q26" i="1" s="1"/>
  <c r="R26" i="1" s="1"/>
  <c r="S26" i="1" s="1"/>
  <c r="T26" i="1" s="1"/>
  <c r="U26" i="1" s="1"/>
  <c r="V26" i="1" s="1"/>
  <c r="W26" i="1" s="1"/>
  <c r="O27" i="1"/>
  <c r="P27" i="1" s="1"/>
  <c r="Q27" i="1" s="1"/>
  <c r="R27" i="1" s="1"/>
  <c r="S27" i="1" s="1"/>
  <c r="T27" i="1" s="1"/>
  <c r="U27" i="1" s="1"/>
  <c r="V27" i="1" s="1"/>
  <c r="W27" i="1" s="1"/>
  <c r="O28" i="1"/>
  <c r="P28" i="1" s="1"/>
  <c r="Q28" i="1" s="1"/>
  <c r="R28" i="1" s="1"/>
  <c r="S28" i="1" s="1"/>
  <c r="T28" i="1" s="1"/>
  <c r="U28" i="1" s="1"/>
  <c r="V28" i="1" s="1"/>
  <c r="W28" i="1" s="1"/>
  <c r="O12" i="1"/>
  <c r="P12" i="1" s="1"/>
  <c r="Q12" i="1" s="1"/>
  <c r="R12" i="1" s="1"/>
  <c r="S12" i="1" s="1"/>
  <c r="T12" i="1" s="1"/>
  <c r="U12" i="1" s="1"/>
  <c r="V12" i="1" s="1"/>
  <c r="W12" i="1" s="1"/>
  <c r="X12" i="1" s="1"/>
  <c r="C58" i="1"/>
  <c r="D58" i="1" s="1"/>
  <c r="E58" i="1" s="1"/>
  <c r="F58" i="1" s="1"/>
  <c r="G58" i="1" s="1"/>
  <c r="H58" i="1" s="1"/>
  <c r="I58" i="1" s="1"/>
  <c r="J58" i="1" s="1"/>
  <c r="K58" i="1" s="1"/>
  <c r="C59" i="1"/>
  <c r="D59" i="1" s="1"/>
  <c r="E59" i="1" s="1"/>
  <c r="F59" i="1" s="1"/>
  <c r="G59" i="1" s="1"/>
  <c r="H59" i="1" s="1"/>
  <c r="I59" i="1" s="1"/>
  <c r="J59" i="1" s="1"/>
  <c r="K59" i="1" s="1"/>
  <c r="C60" i="1"/>
  <c r="D60" i="1" s="1"/>
  <c r="E60" i="1" s="1"/>
  <c r="F60" i="1" s="1"/>
  <c r="G60" i="1" s="1"/>
  <c r="H60" i="1" s="1"/>
  <c r="I60" i="1" s="1"/>
  <c r="J60" i="1" s="1"/>
  <c r="K60" i="1" s="1"/>
  <c r="C57" i="1"/>
  <c r="D57" i="1" s="1"/>
  <c r="E57" i="1" s="1"/>
  <c r="F57" i="1" s="1"/>
  <c r="G57" i="1" s="1"/>
  <c r="H57" i="1" s="1"/>
  <c r="I57" i="1" s="1"/>
  <c r="J57" i="1" s="1"/>
  <c r="K57" i="1" s="1"/>
  <c r="C53" i="1"/>
  <c r="D53" i="1" s="1"/>
  <c r="E53" i="1" s="1"/>
  <c r="F53" i="1" s="1"/>
  <c r="G53" i="1" s="1"/>
  <c r="H53" i="1" s="1"/>
  <c r="I53" i="1" s="1"/>
  <c r="J53" i="1" s="1"/>
  <c r="K53" i="1" s="1"/>
  <c r="C54" i="1"/>
  <c r="D54" i="1" s="1"/>
  <c r="E54" i="1" s="1"/>
  <c r="F54" i="1" s="1"/>
  <c r="G54" i="1" s="1"/>
  <c r="H54" i="1" s="1"/>
  <c r="I54" i="1" s="1"/>
  <c r="J54" i="1" s="1"/>
  <c r="K54" i="1" s="1"/>
  <c r="D55" i="1"/>
  <c r="E55" i="1" s="1"/>
  <c r="F55" i="1" s="1"/>
  <c r="G55" i="1" s="1"/>
  <c r="H55" i="1" s="1"/>
  <c r="I55" i="1" s="1"/>
  <c r="J55" i="1" s="1"/>
  <c r="K55" i="1" s="1"/>
  <c r="C52" i="1"/>
  <c r="D52" i="1" s="1"/>
  <c r="E52" i="1" s="1"/>
  <c r="F52" i="1" s="1"/>
  <c r="G52" i="1" s="1"/>
  <c r="H52" i="1" s="1"/>
  <c r="I52" i="1" s="1"/>
  <c r="J52" i="1" s="1"/>
  <c r="K52" i="1" s="1"/>
  <c r="C48" i="1"/>
  <c r="D48" i="1" s="1"/>
  <c r="E48" i="1" s="1"/>
  <c r="F48" i="1" s="1"/>
  <c r="G48" i="1" s="1"/>
  <c r="H48" i="1" s="1"/>
  <c r="I48" i="1" s="1"/>
  <c r="J48" i="1" s="1"/>
  <c r="K48" i="1" s="1"/>
  <c r="C49" i="1"/>
  <c r="D49" i="1" s="1"/>
  <c r="E49" i="1" s="1"/>
  <c r="F49" i="1" s="1"/>
  <c r="G49" i="1" s="1"/>
  <c r="H49" i="1" s="1"/>
  <c r="I49" i="1" s="1"/>
  <c r="J49" i="1" s="1"/>
  <c r="K49" i="1" s="1"/>
  <c r="C50" i="1"/>
  <c r="D50" i="1" s="1"/>
  <c r="E50" i="1" s="1"/>
  <c r="F50" i="1" s="1"/>
  <c r="G50" i="1" s="1"/>
  <c r="H50" i="1" s="1"/>
  <c r="I50" i="1" s="1"/>
  <c r="J50" i="1" s="1"/>
  <c r="K50" i="1" s="1"/>
  <c r="C47" i="1"/>
  <c r="D47" i="1" s="1"/>
  <c r="E47" i="1" s="1"/>
  <c r="F47" i="1" s="1"/>
  <c r="G47" i="1" s="1"/>
  <c r="H47" i="1" s="1"/>
  <c r="I47" i="1" s="1"/>
  <c r="J47" i="1" s="1"/>
  <c r="K47" i="1" s="1"/>
  <c r="C43" i="1"/>
  <c r="D43" i="1" s="1"/>
  <c r="E43" i="1" s="1"/>
  <c r="F43" i="1" s="1"/>
  <c r="G43" i="1" s="1"/>
  <c r="H43" i="1" s="1"/>
  <c r="I43" i="1" s="1"/>
  <c r="J43" i="1" s="1"/>
  <c r="K43" i="1" s="1"/>
  <c r="C44" i="1"/>
  <c r="D44" i="1" s="1"/>
  <c r="E44" i="1" s="1"/>
  <c r="F44" i="1" s="1"/>
  <c r="G44" i="1" s="1"/>
  <c r="H44" i="1" s="1"/>
  <c r="I44" i="1" s="1"/>
  <c r="J44" i="1" s="1"/>
  <c r="K44" i="1" s="1"/>
  <c r="C45" i="1"/>
  <c r="D45" i="1" s="1"/>
  <c r="E45" i="1" s="1"/>
  <c r="F45" i="1" s="1"/>
  <c r="G45" i="1" s="1"/>
  <c r="H45" i="1" s="1"/>
  <c r="I45" i="1" s="1"/>
  <c r="J45" i="1" s="1"/>
  <c r="K45" i="1" s="1"/>
  <c r="C42" i="1"/>
  <c r="D42" i="1" s="1"/>
  <c r="E42" i="1" s="1"/>
  <c r="F42" i="1" s="1"/>
  <c r="G42" i="1" s="1"/>
  <c r="H42" i="1" s="1"/>
  <c r="I42" i="1" s="1"/>
  <c r="J42" i="1" s="1"/>
  <c r="K42" i="1" s="1"/>
  <c r="C39" i="1"/>
  <c r="D39" i="1" s="1"/>
  <c r="E39" i="1" s="1"/>
  <c r="F39" i="1" s="1"/>
  <c r="G39" i="1" s="1"/>
  <c r="H39" i="1" s="1"/>
  <c r="I39" i="1" s="1"/>
  <c r="J39" i="1" s="1"/>
  <c r="K39" i="1" s="1"/>
  <c r="D40" i="1"/>
  <c r="E40" i="1" s="1"/>
  <c r="F40" i="1" s="1"/>
  <c r="G40" i="1" s="1"/>
  <c r="H40" i="1" s="1"/>
  <c r="C38" i="1"/>
  <c r="D38" i="1" s="1"/>
  <c r="E38" i="1" s="1"/>
  <c r="F38" i="1" s="1"/>
  <c r="G38" i="1" s="1"/>
  <c r="H38" i="1" s="1"/>
  <c r="I38" i="1" s="1"/>
  <c r="J38" i="1" s="1"/>
  <c r="K38" i="1" s="1"/>
  <c r="C35" i="1"/>
  <c r="D35" i="1" s="1"/>
  <c r="E35" i="1" s="1"/>
  <c r="F35" i="1" s="1"/>
  <c r="G35" i="1" s="1"/>
  <c r="H35" i="1" s="1"/>
  <c r="I35" i="1" s="1"/>
  <c r="J35" i="1" s="1"/>
  <c r="K35" i="1" s="1"/>
  <c r="C36" i="1"/>
  <c r="D36" i="1" s="1"/>
  <c r="E36" i="1" s="1"/>
  <c r="F36" i="1" s="1"/>
  <c r="G36" i="1" s="1"/>
  <c r="H36" i="1" s="1"/>
  <c r="I36" i="1" s="1"/>
  <c r="J36" i="1" s="1"/>
  <c r="K36" i="1" s="1"/>
  <c r="C33" i="1"/>
  <c r="D33" i="1" s="1"/>
  <c r="E33" i="1" s="1"/>
  <c r="F33" i="1" s="1"/>
  <c r="G33" i="1" s="1"/>
  <c r="H33" i="1" s="1"/>
  <c r="I33" i="1" s="1"/>
  <c r="J33" i="1" s="1"/>
  <c r="K33" i="1" s="1"/>
  <c r="C31" i="1"/>
  <c r="D31" i="1" s="1"/>
  <c r="E31" i="1" s="1"/>
  <c r="F31" i="1" s="1"/>
  <c r="G31" i="1" s="1"/>
  <c r="H31" i="1" s="1"/>
  <c r="I31" i="1" s="1"/>
  <c r="J31" i="1" s="1"/>
  <c r="K31" i="1" s="1"/>
  <c r="C32" i="1"/>
  <c r="D32" i="1" s="1"/>
  <c r="E32" i="1" s="1"/>
  <c r="F32" i="1" s="1"/>
  <c r="G32" i="1" s="1"/>
  <c r="H32" i="1" s="1"/>
  <c r="I32" i="1" s="1"/>
  <c r="J32" i="1" s="1"/>
  <c r="K32" i="1" s="1"/>
  <c r="C29" i="1"/>
  <c r="D29" i="1" s="1"/>
  <c r="E29" i="1" s="1"/>
  <c r="F29" i="1" s="1"/>
  <c r="G29" i="1" s="1"/>
  <c r="H29" i="1" s="1"/>
  <c r="I29" i="1" s="1"/>
  <c r="J29" i="1" s="1"/>
  <c r="K29" i="1" s="1"/>
  <c r="C13" i="1"/>
  <c r="D13" i="1" s="1"/>
  <c r="E13" i="1" s="1"/>
  <c r="F13" i="1" s="1"/>
  <c r="G13" i="1" s="1"/>
  <c r="H13" i="1" s="1"/>
  <c r="I13" i="1" s="1"/>
  <c r="J13" i="1" s="1"/>
  <c r="K13" i="1" s="1"/>
  <c r="C14" i="1"/>
  <c r="D14" i="1" s="1"/>
  <c r="E14" i="1" s="1"/>
  <c r="F14" i="1" s="1"/>
  <c r="G14" i="1" s="1"/>
  <c r="H14" i="1" s="1"/>
  <c r="I14" i="1" s="1"/>
  <c r="J14" i="1" s="1"/>
  <c r="K14" i="1" s="1"/>
  <c r="C15" i="1"/>
  <c r="D15" i="1" s="1"/>
  <c r="E15" i="1" s="1"/>
  <c r="F15" i="1" s="1"/>
  <c r="G15" i="1" s="1"/>
  <c r="H15" i="1" s="1"/>
  <c r="I15" i="1" s="1"/>
  <c r="J15" i="1" s="1"/>
  <c r="K15" i="1" s="1"/>
  <c r="C16" i="1"/>
  <c r="D16" i="1" s="1"/>
  <c r="E16" i="1" s="1"/>
  <c r="F16" i="1" s="1"/>
  <c r="G16" i="1" s="1"/>
  <c r="H16" i="1" s="1"/>
  <c r="I16" i="1" s="1"/>
  <c r="J16" i="1" s="1"/>
  <c r="K16" i="1" s="1"/>
  <c r="C17" i="1"/>
  <c r="D17" i="1" s="1"/>
  <c r="E17" i="1" s="1"/>
  <c r="F17" i="1" s="1"/>
  <c r="G17" i="1" s="1"/>
  <c r="H17" i="1" s="1"/>
  <c r="I17" i="1" s="1"/>
  <c r="J17" i="1" s="1"/>
  <c r="K17" i="1" s="1"/>
  <c r="C18" i="1"/>
  <c r="D18" i="1" s="1"/>
  <c r="E18" i="1" s="1"/>
  <c r="F18" i="1" s="1"/>
  <c r="G18" i="1" s="1"/>
  <c r="H18" i="1" s="1"/>
  <c r="I18" i="1" s="1"/>
  <c r="J18" i="1" s="1"/>
  <c r="K18" i="1" s="1"/>
  <c r="C19" i="1"/>
  <c r="D19" i="1" s="1"/>
  <c r="E19" i="1" s="1"/>
  <c r="F19" i="1" s="1"/>
  <c r="G19" i="1" s="1"/>
  <c r="H19" i="1" s="1"/>
  <c r="I19" i="1" s="1"/>
  <c r="J19" i="1" s="1"/>
  <c r="K19" i="1" s="1"/>
  <c r="C20" i="1"/>
  <c r="D20" i="1" s="1"/>
  <c r="E20" i="1" s="1"/>
  <c r="F20" i="1" s="1"/>
  <c r="G20" i="1" s="1"/>
  <c r="H20" i="1" s="1"/>
  <c r="I20" i="1" s="1"/>
  <c r="J20" i="1" s="1"/>
  <c r="K20" i="1" s="1"/>
  <c r="C21" i="1"/>
  <c r="D21" i="1" s="1"/>
  <c r="E21" i="1" s="1"/>
  <c r="F21" i="1" s="1"/>
  <c r="G21" i="1" s="1"/>
  <c r="H21" i="1" s="1"/>
  <c r="I21" i="1" s="1"/>
  <c r="J21" i="1" s="1"/>
  <c r="K21" i="1" s="1"/>
  <c r="C22" i="1"/>
  <c r="D22" i="1" s="1"/>
  <c r="E22" i="1" s="1"/>
  <c r="F22" i="1" s="1"/>
  <c r="G22" i="1" s="1"/>
  <c r="H22" i="1" s="1"/>
  <c r="I22" i="1" s="1"/>
  <c r="J22" i="1" s="1"/>
  <c r="K22" i="1" s="1"/>
  <c r="C23" i="1"/>
  <c r="D23" i="1" s="1"/>
  <c r="E23" i="1" s="1"/>
  <c r="F23" i="1" s="1"/>
  <c r="G23" i="1" s="1"/>
  <c r="H23" i="1" s="1"/>
  <c r="I23" i="1" s="1"/>
  <c r="J23" i="1" s="1"/>
  <c r="K23" i="1" s="1"/>
  <c r="C24" i="1"/>
  <c r="D24" i="1" s="1"/>
  <c r="E24" i="1" s="1"/>
  <c r="F24" i="1" s="1"/>
  <c r="G24" i="1" s="1"/>
  <c r="H24" i="1" s="1"/>
  <c r="I24" i="1" s="1"/>
  <c r="J24" i="1" s="1"/>
  <c r="K24" i="1" s="1"/>
  <c r="C25" i="1"/>
  <c r="D25" i="1" s="1"/>
  <c r="E25" i="1" s="1"/>
  <c r="F25" i="1" s="1"/>
  <c r="G25" i="1" s="1"/>
  <c r="H25" i="1" s="1"/>
  <c r="I25" i="1" s="1"/>
  <c r="J25" i="1" s="1"/>
  <c r="K25" i="1" s="1"/>
  <c r="C26" i="1"/>
  <c r="D26" i="1" s="1"/>
  <c r="E26" i="1" s="1"/>
  <c r="F26" i="1" s="1"/>
  <c r="G26" i="1" s="1"/>
  <c r="H26" i="1" s="1"/>
  <c r="I26" i="1" s="1"/>
  <c r="J26" i="1" s="1"/>
  <c r="K26" i="1" s="1"/>
  <c r="C27" i="1"/>
  <c r="D27" i="1" s="1"/>
  <c r="E27" i="1" s="1"/>
  <c r="F27" i="1" s="1"/>
  <c r="G27" i="1" s="1"/>
  <c r="H27" i="1" s="1"/>
  <c r="I27" i="1" s="1"/>
  <c r="J27" i="1" s="1"/>
  <c r="K27" i="1" s="1"/>
  <c r="C28" i="1"/>
  <c r="D28" i="1" s="1"/>
  <c r="E28" i="1" s="1"/>
  <c r="F28" i="1" s="1"/>
  <c r="G28" i="1" s="1"/>
  <c r="H28" i="1" s="1"/>
  <c r="I28" i="1" s="1"/>
  <c r="J28" i="1" s="1"/>
  <c r="K28" i="1" s="1"/>
  <c r="AM11" i="2"/>
  <c r="AN11" i="2" s="1"/>
  <c r="AO11" i="2" s="1"/>
  <c r="AP11" i="2" s="1"/>
  <c r="AQ11" i="2" s="1"/>
  <c r="AR11" i="2" s="1"/>
  <c r="AS11" i="2" s="1"/>
  <c r="AM7" i="2"/>
  <c r="AN7" i="2" s="1"/>
  <c r="AO7" i="2" s="1"/>
  <c r="AP7" i="2" s="1"/>
  <c r="AQ7" i="2" s="1"/>
  <c r="AR7" i="2" s="1"/>
  <c r="AS7" i="2" s="1"/>
  <c r="AM8" i="2"/>
  <c r="AN8" i="2" s="1"/>
  <c r="AO8" i="2" s="1"/>
  <c r="AP8" i="2" s="1"/>
  <c r="AQ8" i="2" s="1"/>
  <c r="AR8" i="2" s="1"/>
  <c r="AS8" i="2" s="1"/>
  <c r="AM9" i="2"/>
  <c r="AN9" i="2" s="1"/>
  <c r="AO9" i="2" s="1"/>
  <c r="AP9" i="2" s="1"/>
  <c r="AQ9" i="2" s="1"/>
  <c r="AR9" i="2" s="1"/>
  <c r="AS9" i="2" s="1"/>
  <c r="AM10" i="2"/>
  <c r="AN10" i="2" s="1"/>
  <c r="AO10" i="2" s="1"/>
  <c r="AP10" i="2" s="1"/>
  <c r="AQ10" i="2" s="1"/>
  <c r="AR10" i="2" s="1"/>
  <c r="AS10" i="2" s="1"/>
  <c r="AM6" i="2"/>
  <c r="AN6" i="2" s="1"/>
  <c r="AO6" i="2" s="1"/>
  <c r="AP6" i="2" s="1"/>
  <c r="AQ6" i="2" s="1"/>
  <c r="AR6" i="2" s="1"/>
  <c r="AS6" i="2" s="1"/>
  <c r="AA11" i="2"/>
  <c r="AB11" i="2" s="1"/>
  <c r="AC11" i="2" s="1"/>
  <c r="AD11" i="2" s="1"/>
  <c r="AE11" i="2" s="1"/>
  <c r="AF11" i="2" s="1"/>
  <c r="AG11" i="2" s="1"/>
  <c r="O11" i="2"/>
  <c r="P11" i="2" s="1"/>
  <c r="Q11" i="2" s="1"/>
  <c r="R11" i="2" s="1"/>
  <c r="S11" i="2" s="1"/>
  <c r="T11" i="2" s="1"/>
  <c r="U11" i="2" s="1"/>
  <c r="AA7" i="2"/>
  <c r="AB7" i="2" s="1"/>
  <c r="AC7" i="2" s="1"/>
  <c r="AD7" i="2" s="1"/>
  <c r="AE7" i="2" s="1"/>
  <c r="AF7" i="2" s="1"/>
  <c r="AG7" i="2" s="1"/>
  <c r="AA8" i="2"/>
  <c r="AB8" i="2" s="1"/>
  <c r="AC8" i="2" s="1"/>
  <c r="AD8" i="2" s="1"/>
  <c r="AE8" i="2" s="1"/>
  <c r="AF8" i="2" s="1"/>
  <c r="AG8" i="2" s="1"/>
  <c r="AA9" i="2"/>
  <c r="AB9" i="2" s="1"/>
  <c r="AC9" i="2" s="1"/>
  <c r="AD9" i="2" s="1"/>
  <c r="AE9" i="2" s="1"/>
  <c r="AF9" i="2" s="1"/>
  <c r="AG9" i="2" s="1"/>
  <c r="AA10" i="2"/>
  <c r="AB10" i="2" s="1"/>
  <c r="AC10" i="2" s="1"/>
  <c r="AD10" i="2" s="1"/>
  <c r="AE10" i="2" s="1"/>
  <c r="AF10" i="2" s="1"/>
  <c r="AG10" i="2" s="1"/>
  <c r="AA6" i="2"/>
  <c r="AB6" i="2" s="1"/>
  <c r="AC6" i="2" s="1"/>
  <c r="AD6" i="2" s="1"/>
  <c r="AE6" i="2" s="1"/>
  <c r="AF6" i="2" s="1"/>
  <c r="AG6" i="2" s="1"/>
  <c r="O7" i="2"/>
  <c r="O8" i="2"/>
  <c r="O9" i="2"/>
  <c r="O10" i="2"/>
  <c r="O6" i="2"/>
  <c r="P6" i="2" s="1"/>
  <c r="Q6" i="2" s="1"/>
  <c r="R6" i="2" s="1"/>
  <c r="S6" i="2" s="1"/>
  <c r="T6" i="2" s="1"/>
  <c r="U6" i="2" s="1"/>
  <c r="C11" i="2"/>
  <c r="D11" i="2" s="1"/>
  <c r="E11" i="2" s="1"/>
  <c r="F11" i="2" s="1"/>
  <c r="G11" i="2" s="1"/>
  <c r="H11" i="2" s="1"/>
  <c r="I11" i="2" s="1"/>
  <c r="C7" i="2"/>
  <c r="C8" i="2"/>
  <c r="C9" i="2"/>
  <c r="C10" i="2"/>
  <c r="C6" i="2"/>
  <c r="D6" i="2" s="1"/>
  <c r="E6" i="2" s="1"/>
  <c r="F6" i="2" s="1"/>
  <c r="G6" i="2" s="1"/>
  <c r="H6" i="2" s="1"/>
  <c r="AM21" i="3"/>
  <c r="AN21" i="3" s="1"/>
  <c r="AO21" i="3" s="1"/>
  <c r="AP21" i="3" s="1"/>
  <c r="AQ21" i="3" s="1"/>
  <c r="AR21" i="3" s="1"/>
  <c r="AS21" i="3" s="1"/>
  <c r="AT21" i="3" s="1"/>
  <c r="AU21" i="3" s="1"/>
  <c r="AV21" i="3" s="1"/>
  <c r="AM20" i="3"/>
  <c r="AN20" i="3" s="1"/>
  <c r="AO20" i="3" s="1"/>
  <c r="AP20" i="3" s="1"/>
  <c r="AQ20" i="3" s="1"/>
  <c r="AR20" i="3" s="1"/>
  <c r="AS20" i="3" s="1"/>
  <c r="AT20" i="3" s="1"/>
  <c r="AU20" i="3" s="1"/>
  <c r="AV20" i="3" s="1"/>
  <c r="AA21" i="3"/>
  <c r="AB21" i="3" s="1"/>
  <c r="AC21" i="3" s="1"/>
  <c r="AD21" i="3" s="1"/>
  <c r="AE21" i="3" s="1"/>
  <c r="AF21" i="3" s="1"/>
  <c r="AG21" i="3" s="1"/>
  <c r="AH21" i="3" s="1"/>
  <c r="AI21" i="3" s="1"/>
  <c r="AJ21" i="3" s="1"/>
  <c r="AA20" i="3"/>
  <c r="AB20" i="3" s="1"/>
  <c r="AC20" i="3" s="1"/>
  <c r="AD20" i="3" s="1"/>
  <c r="AE20" i="3" s="1"/>
  <c r="AF20" i="3" s="1"/>
  <c r="AG20" i="3" s="1"/>
  <c r="AH20" i="3" s="1"/>
  <c r="AI20" i="3" s="1"/>
  <c r="AJ20" i="3" s="1"/>
  <c r="O21" i="3"/>
  <c r="P21" i="3" s="1"/>
  <c r="Q21" i="3" s="1"/>
  <c r="R21" i="3" s="1"/>
  <c r="S21" i="3" s="1"/>
  <c r="T21" i="3" s="1"/>
  <c r="U21" i="3" s="1"/>
  <c r="V21" i="3" s="1"/>
  <c r="W21" i="3" s="1"/>
  <c r="X21" i="3" s="1"/>
  <c r="O20" i="3"/>
  <c r="P20" i="3" s="1"/>
  <c r="Q20" i="3" s="1"/>
  <c r="R20" i="3" s="1"/>
  <c r="S20" i="3" s="1"/>
  <c r="T20" i="3" s="1"/>
  <c r="U20" i="3" s="1"/>
  <c r="V20" i="3" s="1"/>
  <c r="W20" i="3" s="1"/>
  <c r="X20" i="3" s="1"/>
  <c r="C21" i="3"/>
  <c r="D21" i="3" s="1"/>
  <c r="E21" i="3" s="1"/>
  <c r="F21" i="3" s="1"/>
  <c r="G21" i="3" s="1"/>
  <c r="H21" i="3" s="1"/>
  <c r="I21" i="3" s="1"/>
  <c r="J21" i="3" s="1"/>
  <c r="K21" i="3" s="1"/>
  <c r="L21" i="3" s="1"/>
  <c r="C20" i="3"/>
  <c r="D20" i="3" s="1"/>
  <c r="E20" i="3" s="1"/>
  <c r="F20" i="3" s="1"/>
  <c r="G20" i="3" s="1"/>
  <c r="H20" i="3" s="1"/>
  <c r="I20" i="3" s="1"/>
  <c r="J20" i="3" s="1"/>
  <c r="K20" i="3" s="1"/>
  <c r="L20" i="3" s="1"/>
  <c r="AM7" i="3"/>
  <c r="AN7" i="3" s="1"/>
  <c r="AO7" i="3" s="1"/>
  <c r="AP7" i="3" s="1"/>
  <c r="AQ7" i="3" s="1"/>
  <c r="AR7" i="3" s="1"/>
  <c r="AS7" i="3" s="1"/>
  <c r="AT7" i="3" s="1"/>
  <c r="AU7" i="3" s="1"/>
  <c r="AV7" i="3" s="1"/>
  <c r="AM8" i="3"/>
  <c r="AN8" i="3" s="1"/>
  <c r="AO8" i="3" s="1"/>
  <c r="AP8" i="3" s="1"/>
  <c r="AQ8" i="3" s="1"/>
  <c r="AR8" i="3" s="1"/>
  <c r="AS8" i="3" s="1"/>
  <c r="AT8" i="3" s="1"/>
  <c r="AU8" i="3" s="1"/>
  <c r="AV8" i="3" s="1"/>
  <c r="AM9" i="3"/>
  <c r="AN9" i="3" s="1"/>
  <c r="AO9" i="3" s="1"/>
  <c r="AP9" i="3" s="1"/>
  <c r="AQ9" i="3" s="1"/>
  <c r="AR9" i="3" s="1"/>
  <c r="AS9" i="3" s="1"/>
  <c r="AT9" i="3" s="1"/>
  <c r="AU9" i="3" s="1"/>
  <c r="AV9" i="3" s="1"/>
  <c r="AM10" i="3"/>
  <c r="AN10" i="3" s="1"/>
  <c r="AO10" i="3" s="1"/>
  <c r="AP10" i="3" s="1"/>
  <c r="AQ10" i="3" s="1"/>
  <c r="AR10" i="3" s="1"/>
  <c r="AS10" i="3" s="1"/>
  <c r="AT10" i="3" s="1"/>
  <c r="AU10" i="3" s="1"/>
  <c r="AV10" i="3" s="1"/>
  <c r="AM11" i="3"/>
  <c r="AN11" i="3" s="1"/>
  <c r="AO11" i="3" s="1"/>
  <c r="AP11" i="3" s="1"/>
  <c r="AQ11" i="3" s="1"/>
  <c r="AR11" i="3" s="1"/>
  <c r="AS11" i="3" s="1"/>
  <c r="AT11" i="3" s="1"/>
  <c r="AU11" i="3" s="1"/>
  <c r="AV11" i="3" s="1"/>
  <c r="AM6" i="3"/>
  <c r="AN6" i="3" s="1"/>
  <c r="AO6" i="3" s="1"/>
  <c r="AP6" i="3" s="1"/>
  <c r="AQ6" i="3" s="1"/>
  <c r="AR6" i="3" s="1"/>
  <c r="AS6" i="3" s="1"/>
  <c r="AT6" i="3" s="1"/>
  <c r="AU6" i="3" s="1"/>
  <c r="AV6" i="3" s="1"/>
  <c r="AA7" i="3"/>
  <c r="AB7" i="3" s="1"/>
  <c r="AC7" i="3" s="1"/>
  <c r="AD7" i="3" s="1"/>
  <c r="AE7" i="3" s="1"/>
  <c r="AF7" i="3" s="1"/>
  <c r="AG7" i="3" s="1"/>
  <c r="AH7" i="3" s="1"/>
  <c r="AI7" i="3" s="1"/>
  <c r="AJ7" i="3" s="1"/>
  <c r="AA8" i="3"/>
  <c r="AB8" i="3" s="1"/>
  <c r="AC8" i="3" s="1"/>
  <c r="AD8" i="3" s="1"/>
  <c r="AE8" i="3" s="1"/>
  <c r="AF8" i="3" s="1"/>
  <c r="AG8" i="3" s="1"/>
  <c r="AH8" i="3" s="1"/>
  <c r="AI8" i="3" s="1"/>
  <c r="AJ8" i="3" s="1"/>
  <c r="AA9" i="3"/>
  <c r="AB9" i="3" s="1"/>
  <c r="AC9" i="3" s="1"/>
  <c r="AD9" i="3" s="1"/>
  <c r="AE9" i="3" s="1"/>
  <c r="AF9" i="3" s="1"/>
  <c r="AG9" i="3" s="1"/>
  <c r="AH9" i="3" s="1"/>
  <c r="AI9" i="3" s="1"/>
  <c r="AJ9" i="3" s="1"/>
  <c r="AA10" i="3"/>
  <c r="AB10" i="3" s="1"/>
  <c r="AC10" i="3" s="1"/>
  <c r="AD10" i="3" s="1"/>
  <c r="AE10" i="3" s="1"/>
  <c r="AF10" i="3" s="1"/>
  <c r="AG10" i="3" s="1"/>
  <c r="AH10" i="3" s="1"/>
  <c r="AI10" i="3" s="1"/>
  <c r="AJ10" i="3" s="1"/>
  <c r="AA11" i="3"/>
  <c r="AB11" i="3" s="1"/>
  <c r="AC11" i="3" s="1"/>
  <c r="AD11" i="3" s="1"/>
  <c r="AE11" i="3" s="1"/>
  <c r="AF11" i="3" s="1"/>
  <c r="AG11" i="3" s="1"/>
  <c r="AH11" i="3" s="1"/>
  <c r="AI11" i="3" s="1"/>
  <c r="AJ11" i="3" s="1"/>
  <c r="O7" i="3"/>
  <c r="P7" i="3" s="1"/>
  <c r="Q7" i="3" s="1"/>
  <c r="R7" i="3" s="1"/>
  <c r="O8" i="3"/>
  <c r="P8" i="3" s="1"/>
  <c r="Q8" i="3" s="1"/>
  <c r="R8" i="3" s="1"/>
  <c r="O9" i="3"/>
  <c r="P9" i="3" s="1"/>
  <c r="Q9" i="3" s="1"/>
  <c r="R9" i="3" s="1"/>
  <c r="O10" i="3"/>
  <c r="P10" i="3" s="1"/>
  <c r="Q10" i="3" s="1"/>
  <c r="R10" i="3" s="1"/>
  <c r="O11" i="3"/>
  <c r="P11" i="3" s="1"/>
  <c r="Q11" i="3" s="1"/>
  <c r="R11" i="3" s="1"/>
  <c r="O6" i="3"/>
  <c r="P6" i="3" s="1"/>
  <c r="Q6" i="3" s="1"/>
  <c r="R6" i="3" s="1"/>
  <c r="AA6" i="3"/>
  <c r="AB6" i="3" s="1"/>
  <c r="AC6" i="3" s="1"/>
  <c r="AD6" i="3" s="1"/>
  <c r="AE6" i="3" s="1"/>
  <c r="AF6" i="3" s="1"/>
  <c r="AG6" i="3" s="1"/>
  <c r="AH6" i="3" s="1"/>
  <c r="AI6" i="3" s="1"/>
  <c r="AJ6" i="3" s="1"/>
  <c r="C7" i="3"/>
  <c r="D7" i="3" s="1"/>
  <c r="E7" i="3" s="1"/>
  <c r="F7" i="3" s="1"/>
  <c r="C8" i="3"/>
  <c r="D8" i="3" s="1"/>
  <c r="E8" i="3" s="1"/>
  <c r="F8" i="3" s="1"/>
  <c r="C9" i="3"/>
  <c r="D9" i="3" s="1"/>
  <c r="E9" i="3" s="1"/>
  <c r="F9" i="3" s="1"/>
  <c r="C10" i="3"/>
  <c r="D10" i="3" s="1"/>
  <c r="E10" i="3" s="1"/>
  <c r="F10" i="3" s="1"/>
  <c r="C11" i="3"/>
  <c r="D11" i="3" s="1"/>
  <c r="E11" i="3" s="1"/>
  <c r="F11" i="3" s="1"/>
  <c r="C6" i="3"/>
  <c r="D6" i="3" s="1"/>
  <c r="E6" i="3" s="1"/>
  <c r="F6" i="3" s="1"/>
  <c r="I40" i="1" l="1"/>
  <c r="J40" i="1" s="1"/>
  <c r="G9" i="3"/>
  <c r="H9" i="3" s="1"/>
  <c r="I9" i="3" s="1"/>
  <c r="J9" i="3" s="1"/>
  <c r="K9" i="3" s="1"/>
  <c r="L9" i="3" s="1"/>
  <c r="G6" i="3"/>
  <c r="H6" i="3" s="1"/>
  <c r="I6" i="3"/>
  <c r="J6" i="3" s="1"/>
  <c r="K6" i="3" s="1"/>
  <c r="L6" i="3" s="1"/>
  <c r="G8" i="3"/>
  <c r="H8" i="3" s="1"/>
  <c r="I8" i="3" s="1"/>
  <c r="J8" i="3" s="1"/>
  <c r="K8" i="3" s="1"/>
  <c r="L8" i="3" s="1"/>
  <c r="S11" i="3"/>
  <c r="T11" i="3" s="1"/>
  <c r="U11" i="3" s="1"/>
  <c r="V11" i="3" s="1"/>
  <c r="W11" i="3" s="1"/>
  <c r="X11" i="3" s="1"/>
  <c r="S7" i="3"/>
  <c r="T7" i="3" s="1"/>
  <c r="U7" i="3" s="1"/>
  <c r="V7" i="3" s="1"/>
  <c r="W7" i="3" s="1"/>
  <c r="X7" i="3" s="1"/>
  <c r="S8" i="3"/>
  <c r="T8" i="3" s="1"/>
  <c r="U8" i="3" s="1"/>
  <c r="V8" i="3" s="1"/>
  <c r="W8" i="3" s="1"/>
  <c r="X8" i="3" s="1"/>
  <c r="G11" i="3"/>
  <c r="H11" i="3" s="1"/>
  <c r="I11" i="3" s="1"/>
  <c r="J11" i="3" s="1"/>
  <c r="K11" i="3" s="1"/>
  <c r="L11" i="3" s="1"/>
  <c r="G7" i="3"/>
  <c r="H7" i="3" s="1"/>
  <c r="I7" i="3" s="1"/>
  <c r="J7" i="3" s="1"/>
  <c r="K7" i="3" s="1"/>
  <c r="L7" i="3" s="1"/>
  <c r="S10" i="3"/>
  <c r="T10" i="3" s="1"/>
  <c r="U10" i="3" s="1"/>
  <c r="V10" i="3" s="1"/>
  <c r="W10" i="3" s="1"/>
  <c r="X10" i="3" s="1"/>
  <c r="S6" i="3"/>
  <c r="T6" i="3" s="1"/>
  <c r="U6" i="3" s="1"/>
  <c r="V6" i="3" s="1"/>
  <c r="W6" i="3" s="1"/>
  <c r="X6" i="3" s="1"/>
  <c r="G10" i="3"/>
  <c r="H10" i="3" s="1"/>
  <c r="I10" i="3" s="1"/>
  <c r="J10" i="3" s="1"/>
  <c r="K10" i="3" s="1"/>
  <c r="L10" i="3" s="1"/>
  <c r="S9" i="3"/>
  <c r="T9" i="3" s="1"/>
  <c r="U9" i="3" s="1"/>
  <c r="V9" i="3" s="1"/>
  <c r="W9" i="3" s="1"/>
  <c r="X9" i="3" s="1"/>
  <c r="D8" i="2"/>
  <c r="E8" i="2" s="1"/>
  <c r="F8" i="2" s="1"/>
  <c r="G8" i="2" s="1"/>
  <c r="H8" i="2" s="1"/>
  <c r="I8" i="2" s="1"/>
  <c r="P7" i="2"/>
  <c r="Q7" i="2" s="1"/>
  <c r="R7" i="2" s="1"/>
  <c r="S7" i="2" s="1"/>
  <c r="T7" i="2" s="1"/>
  <c r="U7" i="2" s="1"/>
  <c r="D9" i="2"/>
  <c r="E9" i="2" s="1"/>
  <c r="F9" i="2" s="1"/>
  <c r="G9" i="2" s="1"/>
  <c r="H9" i="2" s="1"/>
  <c r="I9" i="2" s="1"/>
  <c r="P8" i="2"/>
  <c r="Q8" i="2" s="1"/>
  <c r="R8" i="2" s="1"/>
  <c r="S8" i="2" s="1"/>
  <c r="T8" i="2" s="1"/>
  <c r="U8" i="2" s="1"/>
  <c r="D7" i="2"/>
  <c r="E7" i="2" s="1"/>
  <c r="F7" i="2" s="1"/>
  <c r="G7" i="2" s="1"/>
  <c r="H7" i="2" s="1"/>
  <c r="I7" i="2" s="1"/>
  <c r="P10" i="2"/>
  <c r="Q10" i="2" s="1"/>
  <c r="R10" i="2" s="1"/>
  <c r="S10" i="2" s="1"/>
  <c r="T10" i="2" s="1"/>
  <c r="U10" i="2" s="1"/>
  <c r="D10" i="2"/>
  <c r="E10" i="2" s="1"/>
  <c r="F10" i="2" s="1"/>
  <c r="G10" i="2" s="1"/>
  <c r="H10" i="2" s="1"/>
  <c r="I10" i="2" s="1"/>
  <c r="P9" i="2"/>
  <c r="Q9" i="2" s="1"/>
  <c r="R9" i="2" s="1"/>
  <c r="S9" i="2" s="1"/>
  <c r="T9" i="2" s="1"/>
  <c r="U9" i="2" s="1"/>
  <c r="AM61" i="1"/>
  <c r="AN61" i="1" s="1"/>
  <c r="AO61" i="1" s="1"/>
  <c r="AP61" i="1" s="1"/>
  <c r="AQ61" i="1" s="1"/>
  <c r="AR61" i="1" s="1"/>
  <c r="AS61" i="1" s="1"/>
  <c r="AT61" i="1" s="1"/>
  <c r="AU61" i="1" s="1"/>
  <c r="AV61" i="1" s="1"/>
  <c r="AA61" i="1"/>
  <c r="AB61" i="1" s="1"/>
  <c r="AC61" i="1" s="1"/>
  <c r="AD61" i="1" s="1"/>
  <c r="AE61" i="1" s="1"/>
  <c r="AF61" i="1" s="1"/>
  <c r="AG61" i="1" s="1"/>
  <c r="AH61" i="1" s="1"/>
  <c r="AI61" i="1" s="1"/>
  <c r="AJ61" i="1" s="1"/>
  <c r="O61" i="1"/>
  <c r="C61" i="1"/>
  <c r="D61" i="1" s="1"/>
  <c r="E61" i="1" s="1"/>
  <c r="F61" i="1" s="1"/>
  <c r="G61" i="1" s="1"/>
  <c r="H61" i="1" s="1"/>
  <c r="I61" i="1" s="1"/>
  <c r="J61" i="1" s="1"/>
  <c r="K61" i="1" s="1"/>
  <c r="A20" i="1"/>
  <c r="A21" i="1" s="1"/>
  <c r="A22" i="1" s="1"/>
  <c r="A23" i="1" s="1"/>
  <c r="A24" i="1" s="1"/>
  <c r="A25" i="1" s="1"/>
  <c r="A26" i="1" s="1"/>
  <c r="A27" i="1" s="1"/>
  <c r="A28" i="1" s="1"/>
  <c r="P61" i="1" l="1"/>
  <c r="Q61" i="1" s="1"/>
  <c r="R61" i="1" s="1"/>
  <c r="S61" i="1" s="1"/>
  <c r="T61" i="1" s="1"/>
  <c r="U61" i="1" s="1"/>
  <c r="V61" i="1" s="1"/>
  <c r="W61" i="1" s="1"/>
  <c r="X61" i="1" s="1"/>
  <c r="I6" i="2"/>
</calcChain>
</file>

<file path=xl/sharedStrings.xml><?xml version="1.0" encoding="utf-8"?>
<sst xmlns="http://schemas.openxmlformats.org/spreadsheetml/2006/main" count="107" uniqueCount="52">
  <si>
    <t>Inner London</t>
  </si>
  <si>
    <t>Outer London</t>
  </si>
  <si>
    <t>Fringe</t>
  </si>
  <si>
    <t>18*</t>
  </si>
  <si>
    <t>21*</t>
  </si>
  <si>
    <t>24*</t>
  </si>
  <si>
    <t>27*</t>
  </si>
  <si>
    <t>31*</t>
  </si>
  <si>
    <t>35*</t>
  </si>
  <si>
    <t>39*</t>
  </si>
  <si>
    <t>M1</t>
  </si>
  <si>
    <t>M2</t>
  </si>
  <si>
    <t>M3</t>
  </si>
  <si>
    <t>M4</t>
  </si>
  <si>
    <t>M5</t>
  </si>
  <si>
    <t>U1</t>
  </si>
  <si>
    <t>U2</t>
  </si>
  <si>
    <t>U3</t>
  </si>
  <si>
    <t>Fringe Area</t>
  </si>
  <si>
    <t>HEADTEACHER GROUP ONE</t>
  </si>
  <si>
    <t>HEADTEACHER GROUP TWO</t>
  </si>
  <si>
    <t>HEADTEACHER GROUP THREE</t>
  </si>
  <si>
    <t>HEADTEACHER GROUP FOUR</t>
  </si>
  <si>
    <t>HEADTEACHER GROUP FIVE</t>
  </si>
  <si>
    <t>HEADTEACHER GROUP SIX</t>
  </si>
  <si>
    <t>HEADTEACHER GROUP SEVEN</t>
  </si>
  <si>
    <t>HEADTEACHER GROUP EIGHT</t>
  </si>
  <si>
    <t>43*</t>
  </si>
  <si>
    <t>* The minimum of the Leading Practioners range equates to the minimum of the Leadership Group Range and the maximum equates to Leadership Group Range point L18. Schools wishing to use pay points within the Leading Practitioners range might therefore decide to use values equal to L1 to L18 from the Leadership Group Range.</t>
  </si>
  <si>
    <t>Min</t>
  </si>
  <si>
    <t>Max</t>
  </si>
  <si>
    <t>England</t>
  </si>
  <si>
    <t>*  These points on the Leadership Group Range correspond with the top of the eight Headteacher Group Ranges.  The top of the headteacher group ranges were frozen in 2015 and did not attract the 1% annual uplift (unless an employer exercised their discretion).  However if a member of the leadership group was on a range that included one of these points as a mid-point in their range, or was not on a Headteacher Group Range, it did attract the uplift.  Therefore the cash value of the points differ on this Range from the Headteacher Group Ranges (with the exception of L43).  You should ensure that you are using the correct range - the lower * values should only be used for Headteachers on the top of their pay range (where discretion was not exercised).</t>
  </si>
  <si>
    <t>GP1</t>
  </si>
  <si>
    <t>GP2</t>
  </si>
  <si>
    <t>GP3</t>
  </si>
  <si>
    <t>GP4</t>
  </si>
  <si>
    <t>GP5</t>
  </si>
  <si>
    <t>GP6</t>
  </si>
  <si>
    <t>GP7</t>
  </si>
  <si>
    <t>GP8</t>
  </si>
  <si>
    <t>UQ</t>
  </si>
  <si>
    <t>LP</t>
  </si>
  <si>
    <t>MAIN PAY RANGE</t>
  </si>
  <si>
    <t>UPPER PAY RANGE</t>
  </si>
  <si>
    <t>LEADING PRACTITIONER PAY RANGE</t>
  </si>
  <si>
    <t>UNQUALIFIED PAY RANGE</t>
  </si>
  <si>
    <t xml:space="preserve">Since September 2014 the STPCD has only contained the minima and maxima for each pay range: it is for employer pay policies to set out the pay scales they wish to use (where this is the approach to PRP that they are taking). In September 2020, advisory pay scales for the main pay range and upper pay range were reintroduced into the STPCD and in September 2021 the advisory pay scales for the unqualified teacher pay range were also added.
As the majority of employers continue to choose to use the previous pay scale points (uprated as appropriate), ASCL has produced the attached tables to reduce workload across the sector and to ensure consistency of approach.
</t>
  </si>
  <si>
    <t>LEADERSHIP GROUP PAY RANGE</t>
  </si>
  <si>
    <t>Pt</t>
  </si>
  <si>
    <r>
      <t xml:space="preserve">*  These points on the Leadership Group Range correspond with the top of the eight Headteacher Group Ranges.  The top of the headteacher group ranges were frozen in 2015 and did not attract the 1% annual uplift (unless an employer exercised their discretion).  However if a member of the leadership group was on a range that included one of these points as a mid-point in their range, or was not on a Headteacher Group Range, it did attract the uplift.  Therefore the cash value of the points differ on this Range from the Headteacher Group Ranges (with the exception of L43).  
</t>
    </r>
    <r>
      <rPr>
        <sz val="9"/>
        <color rgb="FFFF0000"/>
        <rFont val="Arial"/>
        <family val="2"/>
      </rPr>
      <t>You should ensure that you are using the correct range</t>
    </r>
    <r>
      <rPr>
        <b/>
        <sz val="9"/>
        <color rgb="FFFF0000"/>
        <rFont val="Arial"/>
        <family val="2"/>
      </rPr>
      <t xml:space="preserve"> - the lower * values should only be used for Headteachers on the top of their pay range (where discretion was not exercised).</t>
    </r>
  </si>
  <si>
    <t>M6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</si>
</sst>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x14ac:knownFonts="1">
    <font>
      <sz val="11"/>
      <color theme="1"/>
      <name val="Arial"/>
      <family val="2"/>
    </font>
    <font>
      <sz val="11"/>
      <color theme="1"/>
      <name val="Arial"/>
      <family val="2"/>
    </font>
    <font>
      <sz val="9"/>
      <color theme="1"/>
      <name val="Arial"/>
      <family val="2"/>
    </font>
    <font>
      <sz val="9"/>
      <name val="Arial"/>
      <family val="2"/>
    </font>
    <font>
      <b/>
      <sz val="9"/>
      <color rgb="FFFF0000"/>
      <name val="Arial"/>
      <family val="2"/>
    </font>
    <font>
      <sz val="9"/>
      <color rgb="FFFF0000"/>
      <name val="Arial"/>
      <family val="2"/>
    </font>
    <font>
      <b/>
      <sz val="9"/>
      <color theme="1"/>
      <name val="Arial"/>
      <family val="2"/>
    </font>
    <font>
      <b/>
      <sz val="9"/>
      <name val="Arial"/>
      <family val="2"/>
    </font>
    <font>
      <b/>
      <u/>
      <sz val="9"/>
      <color theme="1"/>
      <name val="Arial"/>
      <family val="2"/>
    </font>
    <font>
      <u/>
      <sz val="9"/>
      <name val="Arial"/>
      <family val="2"/>
    </font>
    <font>
      <b/>
      <u/>
      <sz val="9"/>
      <color rgb="FFFF0000"/>
      <name val="Arial"/>
      <family val="2"/>
    </font>
    <font>
      <b/>
      <u/>
      <sz val="9"/>
      <name val="Arial"/>
      <family val="2"/>
    </font>
    <font>
      <b/>
      <sz val="10"/>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80">
    <xf numFmtId="0" fontId="0" fillId="0" borderId="0" xfId="0"/>
    <xf numFmtId="0" fontId="2" fillId="0" borderId="0" xfId="0" applyFont="1"/>
    <xf numFmtId="164" fontId="2" fillId="0" borderId="0" xfId="1" applyNumberFormat="1" applyFont="1" applyBorder="1" applyAlignment="1">
      <alignment horizontal="center" vertical="center"/>
    </xf>
    <xf numFmtId="164" fontId="2" fillId="0" borderId="13"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3" fontId="2" fillId="0" borderId="13" xfId="0" applyNumberFormat="1" applyFont="1" applyBorder="1" applyAlignment="1">
      <alignment horizontal="center" vertical="center"/>
    </xf>
    <xf numFmtId="164" fontId="2" fillId="0" borderId="13" xfId="1" applyNumberFormat="1" applyFont="1" applyBorder="1" applyAlignment="1">
      <alignment horizontal="center" vertical="center"/>
    </xf>
    <xf numFmtId="0" fontId="3" fillId="0" borderId="0" xfId="0" applyFont="1" applyAlignment="1">
      <alignment horizontal="center" vertical="center"/>
    </xf>
    <xf numFmtId="164" fontId="3" fillId="0" borderId="0" xfId="1" applyNumberFormat="1" applyFont="1" applyBorder="1" applyAlignment="1">
      <alignment horizontal="center" vertical="center"/>
    </xf>
    <xf numFmtId="164" fontId="3" fillId="0" borderId="13" xfId="1" applyNumberFormat="1" applyFont="1" applyBorder="1" applyAlignment="1">
      <alignment horizontal="center" vertical="center"/>
    </xf>
    <xf numFmtId="164" fontId="3" fillId="0" borderId="0" xfId="1" applyNumberFormat="1" applyFont="1" applyFill="1" applyBorder="1" applyAlignment="1">
      <alignment horizontal="center" vertical="center"/>
    </xf>
    <xf numFmtId="164" fontId="3" fillId="0" borderId="13" xfId="1" applyNumberFormat="1" applyFont="1" applyFill="1" applyBorder="1" applyAlignment="1">
      <alignment horizontal="center" vertical="center"/>
    </xf>
    <xf numFmtId="0" fontId="4" fillId="0" borderId="0" xfId="0" applyFont="1" applyAlignment="1">
      <alignment horizontal="center" vertical="center"/>
    </xf>
    <xf numFmtId="164" fontId="4" fillId="0" borderId="0" xfId="1" applyNumberFormat="1" applyFont="1" applyBorder="1" applyAlignment="1">
      <alignment horizontal="center" vertical="center"/>
    </xf>
    <xf numFmtId="164" fontId="4" fillId="0" borderId="0" xfId="1" applyNumberFormat="1" applyFont="1" applyFill="1" applyBorder="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3" fillId="0" borderId="13" xfId="0"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164" fontId="7" fillId="0" borderId="0" xfId="1" applyNumberFormat="1" applyFont="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164" fontId="7" fillId="0" borderId="0" xfId="1" applyNumberFormat="1" applyFont="1" applyFill="1" applyBorder="1" applyAlignment="1">
      <alignment horizontal="center" vertical="center"/>
    </xf>
    <xf numFmtId="0" fontId="7" fillId="0" borderId="0" xfId="0" applyFont="1" applyAlignment="1">
      <alignment horizontal="center" vertical="center" wrapText="1"/>
    </xf>
    <xf numFmtId="3" fontId="3" fillId="0" borderId="12" xfId="0" applyNumberFormat="1" applyFont="1" applyBorder="1" applyAlignment="1">
      <alignment horizontal="center" vertical="center"/>
    </xf>
    <xf numFmtId="0" fontId="3" fillId="0" borderId="0" xfId="0" applyFont="1"/>
    <xf numFmtId="0" fontId="7" fillId="0" borderId="0" xfId="0" applyFont="1"/>
    <xf numFmtId="0" fontId="7" fillId="0" borderId="0" xfId="0" applyFont="1" applyAlignment="1">
      <alignment horizontal="center"/>
    </xf>
    <xf numFmtId="0" fontId="6" fillId="0" borderId="0" xfId="0" applyFont="1"/>
    <xf numFmtId="0" fontId="6" fillId="0" borderId="0" xfId="0" applyFont="1" applyAlignment="1">
      <alignment horizontal="center"/>
    </xf>
    <xf numFmtId="164" fontId="6" fillId="0" borderId="0" xfId="1" applyNumberFormat="1" applyFont="1" applyBorder="1" applyAlignment="1">
      <alignment horizontal="center" vertical="center"/>
    </xf>
    <xf numFmtId="164" fontId="6" fillId="0" borderId="0" xfId="1" applyNumberFormat="1" applyFont="1" applyFill="1" applyBorder="1" applyAlignment="1">
      <alignment horizontal="center" vertical="center"/>
    </xf>
    <xf numFmtId="0" fontId="4" fillId="0" borderId="0" xfId="0" applyFont="1"/>
    <xf numFmtId="0" fontId="6" fillId="2" borderId="1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3" xfId="0" applyFont="1" applyFill="1" applyBorder="1" applyAlignment="1">
      <alignment horizontal="center"/>
    </xf>
    <xf numFmtId="0" fontId="6" fillId="2" borderId="12" xfId="0" applyFont="1" applyFill="1" applyBorder="1" applyAlignment="1">
      <alignment horizontal="center" vertical="center"/>
    </xf>
    <xf numFmtId="0" fontId="4" fillId="2" borderId="14" xfId="0" applyFont="1" applyFill="1" applyBorder="1" applyAlignment="1">
      <alignment horizontal="center"/>
    </xf>
    <xf numFmtId="3" fontId="2" fillId="0" borderId="10" xfId="0" applyNumberFormat="1" applyFont="1" applyBorder="1" applyAlignment="1">
      <alignment horizontal="center" vertical="center"/>
    </xf>
    <xf numFmtId="3" fontId="2" fillId="0" borderId="12" xfId="0" applyNumberFormat="1" applyFont="1" applyBorder="1" applyAlignment="1">
      <alignment horizontal="center" vertical="center"/>
    </xf>
    <xf numFmtId="164" fontId="3" fillId="0" borderId="13" xfId="0" applyNumberFormat="1" applyFont="1" applyBorder="1"/>
    <xf numFmtId="164" fontId="3" fillId="0" borderId="13"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7" fillId="2" borderId="12" xfId="0" applyFont="1" applyFill="1" applyBorder="1" applyAlignment="1">
      <alignment horizontal="center" vertical="center"/>
    </xf>
    <xf numFmtId="0" fontId="4" fillId="2" borderId="14" xfId="0" applyFont="1" applyFill="1" applyBorder="1" applyAlignment="1">
      <alignment horizontal="center" vertical="center"/>
    </xf>
    <xf numFmtId="3" fontId="3" fillId="0" borderId="7" xfId="0" applyNumberFormat="1" applyFont="1" applyBorder="1" applyAlignment="1">
      <alignment horizontal="center" vertical="center"/>
    </xf>
    <xf numFmtId="164" fontId="3" fillId="0" borderId="8" xfId="1" applyNumberFormat="1" applyFont="1" applyFill="1" applyBorder="1" applyAlignment="1">
      <alignment horizontal="center" vertical="center"/>
    </xf>
    <xf numFmtId="0" fontId="8" fillId="0" borderId="0" xfId="0" applyFont="1" applyAlignment="1">
      <alignment horizontal="left"/>
    </xf>
    <xf numFmtId="0" fontId="6" fillId="3" borderId="7" xfId="0" applyFont="1" applyFill="1" applyBorder="1" applyAlignment="1">
      <alignment horizontal="left"/>
    </xf>
    <xf numFmtId="0" fontId="6" fillId="3" borderId="12" xfId="0" applyFont="1" applyFill="1" applyBorder="1" applyAlignment="1">
      <alignment horizontal="left"/>
    </xf>
    <xf numFmtId="0" fontId="6" fillId="3" borderId="10" xfId="0" applyFont="1" applyFill="1" applyBorder="1" applyAlignment="1">
      <alignment horizontal="left"/>
    </xf>
    <xf numFmtId="0" fontId="2" fillId="0" borderId="0" xfId="0" applyFont="1" applyAlignment="1">
      <alignment horizontal="left"/>
    </xf>
    <xf numFmtId="164" fontId="3" fillId="0" borderId="8" xfId="1" applyNumberFormat="1" applyFont="1" applyBorder="1" applyAlignment="1">
      <alignment horizontal="center" vertical="center"/>
    </xf>
    <xf numFmtId="3" fontId="4" fillId="0" borderId="0" xfId="1"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0" fontId="2" fillId="0" borderId="0" xfId="0" applyFont="1" applyAlignment="1">
      <alignment horizontal="right"/>
    </xf>
    <xf numFmtId="3" fontId="3" fillId="0" borderId="8" xfId="0" applyNumberFormat="1" applyFont="1" applyBorder="1" applyAlignment="1">
      <alignment horizontal="center" vertical="center"/>
    </xf>
    <xf numFmtId="3" fontId="3" fillId="0" borderId="13" xfId="0" applyNumberFormat="1" applyFont="1" applyBorder="1"/>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3" fontId="3" fillId="0" borderId="0" xfId="1" applyNumberFormat="1" applyFont="1" applyFill="1" applyBorder="1" applyAlignment="1">
      <alignment horizontal="center" vertical="center"/>
    </xf>
    <xf numFmtId="3" fontId="3" fillId="0" borderId="13" xfId="1" applyNumberFormat="1" applyFont="1" applyFill="1" applyBorder="1" applyAlignment="1">
      <alignment horizontal="center" vertical="center"/>
    </xf>
    <xf numFmtId="1" fontId="7" fillId="2" borderId="13" xfId="0" applyNumberFormat="1" applyFont="1" applyFill="1" applyBorder="1" applyAlignment="1">
      <alignment horizontal="center" vertical="center"/>
    </xf>
    <xf numFmtId="3" fontId="3" fillId="0" borderId="0" xfId="1" applyNumberFormat="1" applyFont="1" applyBorder="1" applyAlignment="1">
      <alignment horizontal="center" vertical="center"/>
    </xf>
    <xf numFmtId="3" fontId="3" fillId="0" borderId="13" xfId="1" applyNumberFormat="1" applyFont="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8" fillId="0" borderId="0" xfId="0" applyFont="1" applyAlignment="1">
      <alignment horizontal="right" vertical="center"/>
    </xf>
    <xf numFmtId="164" fontId="2" fillId="0" borderId="0" xfId="1" applyNumberFormat="1" applyFont="1" applyBorder="1" applyAlignment="1">
      <alignment horizontal="right" vertical="center"/>
    </xf>
    <xf numFmtId="164" fontId="2" fillId="0" borderId="0" xfId="1" applyNumberFormat="1" applyFont="1" applyFill="1" applyBorder="1" applyAlignment="1">
      <alignment horizontal="right" vertical="center"/>
    </xf>
    <xf numFmtId="164" fontId="2" fillId="0" borderId="13" xfId="1" applyNumberFormat="1" applyFont="1" applyFill="1" applyBorder="1" applyAlignment="1">
      <alignment horizontal="righ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9" fillId="0" borderId="0" xfId="0" applyFont="1" applyAlignment="1">
      <alignment horizontal="right" vertical="center"/>
    </xf>
    <xf numFmtId="0" fontId="10" fillId="0" borderId="0" xfId="0" applyFont="1" applyAlignment="1">
      <alignment horizontal="right" vertical="center"/>
    </xf>
    <xf numFmtId="0" fontId="11" fillId="0" borderId="0" xfId="0" applyFont="1" applyAlignment="1">
      <alignment horizontal="right" vertical="center"/>
    </xf>
    <xf numFmtId="0" fontId="3" fillId="0" borderId="0" xfId="0" applyFont="1" applyAlignment="1">
      <alignment horizontal="right" vertical="center"/>
    </xf>
    <xf numFmtId="0" fontId="5" fillId="0" borderId="0" xfId="0" applyFont="1" applyAlignment="1">
      <alignment horizontal="right" vertical="center"/>
    </xf>
    <xf numFmtId="0" fontId="3" fillId="0" borderId="0" xfId="0" applyFont="1" applyAlignment="1">
      <alignment horizontal="right"/>
    </xf>
    <xf numFmtId="0" fontId="2" fillId="2" borderId="8"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11"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2" fillId="2" borderId="14" xfId="0" applyFont="1" applyFill="1" applyBorder="1" applyAlignment="1">
      <alignment horizontal="right" vertical="center" wrapText="1"/>
    </xf>
    <xf numFmtId="164" fontId="3" fillId="0" borderId="0" xfId="1" applyNumberFormat="1" applyFont="1" applyBorder="1" applyAlignment="1">
      <alignment horizontal="right" vertical="center"/>
    </xf>
    <xf numFmtId="3" fontId="2" fillId="0" borderId="10" xfId="0" applyNumberFormat="1" applyFont="1" applyBorder="1" applyAlignment="1">
      <alignment horizontal="right" vertical="center"/>
    </xf>
    <xf numFmtId="164" fontId="3" fillId="0" borderId="0" xfId="1" applyNumberFormat="1" applyFont="1" applyFill="1" applyBorder="1" applyAlignment="1">
      <alignment horizontal="right" vertical="center"/>
    </xf>
    <xf numFmtId="3" fontId="2" fillId="0" borderId="12" xfId="0" applyNumberFormat="1" applyFont="1" applyBorder="1" applyAlignment="1">
      <alignment horizontal="right" vertical="center"/>
    </xf>
    <xf numFmtId="164" fontId="3" fillId="0" borderId="13" xfId="1" applyNumberFormat="1" applyFont="1" applyBorder="1" applyAlignment="1">
      <alignment horizontal="right" vertical="center"/>
    </xf>
    <xf numFmtId="164" fontId="2" fillId="0" borderId="13" xfId="1" applyNumberFormat="1" applyFont="1" applyBorder="1" applyAlignment="1">
      <alignment horizontal="right" vertical="center"/>
    </xf>
    <xf numFmtId="3" fontId="3" fillId="0" borderId="13" xfId="0" applyNumberFormat="1" applyFont="1" applyBorder="1" applyAlignment="1">
      <alignment horizontal="right" vertical="center"/>
    </xf>
    <xf numFmtId="164" fontId="3" fillId="0" borderId="13" xfId="0" applyNumberFormat="1" applyFont="1" applyBorder="1" applyAlignment="1">
      <alignment horizontal="right"/>
    </xf>
    <xf numFmtId="0" fontId="3" fillId="0" borderId="0" xfId="0" applyFont="1" applyAlignment="1">
      <alignment horizontal="right" vertical="center" wrapText="1"/>
    </xf>
    <xf numFmtId="0" fontId="7" fillId="3" borderId="10" xfId="0" applyFont="1" applyFill="1" applyBorder="1" applyAlignment="1">
      <alignment horizontal="center"/>
    </xf>
    <xf numFmtId="0" fontId="4" fillId="2" borderId="13" xfId="0" applyFont="1" applyFill="1" applyBorder="1" applyAlignment="1">
      <alignment horizontal="center"/>
    </xf>
    <xf numFmtId="0" fontId="6" fillId="3" borderId="12" xfId="0" applyFont="1" applyFill="1" applyBorder="1" applyAlignment="1">
      <alignment horizontal="center"/>
    </xf>
    <xf numFmtId="164" fontId="4" fillId="0" borderId="11" xfId="1" applyNumberFormat="1" applyFont="1" applyBorder="1" applyAlignment="1">
      <alignment horizontal="right" vertical="center"/>
    </xf>
    <xf numFmtId="164" fontId="4" fillId="0" borderId="14" xfId="1" applyNumberFormat="1" applyFont="1" applyBorder="1" applyAlignment="1">
      <alignment horizontal="right" vertical="center"/>
    </xf>
    <xf numFmtId="3" fontId="2" fillId="0" borderId="0" xfId="0" applyNumberFormat="1" applyFont="1" applyAlignment="1">
      <alignment horizontal="right" vertical="center"/>
    </xf>
    <xf numFmtId="0" fontId="7" fillId="3" borderId="0" xfId="0" applyFont="1" applyFill="1" applyAlignment="1">
      <alignment horizontal="center"/>
    </xf>
    <xf numFmtId="3" fontId="3" fillId="0" borderId="0" xfId="0" applyNumberFormat="1" applyFont="1" applyAlignment="1">
      <alignment horizontal="right" vertical="center"/>
    </xf>
    <xf numFmtId="164" fontId="3" fillId="0" borderId="0" xfId="0" applyNumberFormat="1" applyFont="1" applyAlignment="1">
      <alignment horizontal="right"/>
    </xf>
    <xf numFmtId="164" fontId="3" fillId="0" borderId="0" xfId="0" applyNumberFormat="1" applyFont="1" applyAlignment="1">
      <alignment horizontal="center" vertical="center"/>
    </xf>
    <xf numFmtId="3" fontId="3" fillId="0" borderId="0" xfId="0" applyNumberFormat="1" applyFont="1"/>
    <xf numFmtId="164" fontId="7" fillId="0" borderId="0" xfId="0" applyNumberFormat="1" applyFont="1" applyAlignment="1">
      <alignment horizontal="center" vertical="center"/>
    </xf>
    <xf numFmtId="164" fontId="4" fillId="0" borderId="11" xfId="0" applyNumberFormat="1" applyFont="1" applyBorder="1" applyAlignment="1">
      <alignment horizontal="center" vertical="center"/>
    </xf>
    <xf numFmtId="164" fontId="4" fillId="0" borderId="14" xfId="0" applyNumberFormat="1" applyFont="1" applyBorder="1" applyAlignment="1">
      <alignment horizontal="center" vertical="center"/>
    </xf>
    <xf numFmtId="164" fontId="7" fillId="0" borderId="13" xfId="0" applyNumberFormat="1" applyFont="1" applyBorder="1" applyAlignment="1">
      <alignment horizontal="center" vertical="center"/>
    </xf>
    <xf numFmtId="0" fontId="4" fillId="2" borderId="13" xfId="0" applyFont="1" applyFill="1" applyBorder="1" applyAlignment="1">
      <alignment horizontal="center" vertical="center"/>
    </xf>
    <xf numFmtId="164" fontId="4" fillId="0" borderId="11" xfId="1" applyNumberFormat="1" applyFont="1" applyBorder="1" applyAlignment="1">
      <alignment horizontal="center" vertical="center"/>
    </xf>
    <xf numFmtId="164" fontId="4" fillId="0" borderId="14" xfId="1" applyNumberFormat="1" applyFont="1" applyBorder="1" applyAlignment="1">
      <alignment horizontal="center" vertical="center"/>
    </xf>
    <xf numFmtId="164" fontId="4" fillId="0" borderId="13" xfId="1" applyNumberFormat="1" applyFont="1" applyBorder="1" applyAlignment="1">
      <alignment horizontal="center" vertical="center"/>
    </xf>
    <xf numFmtId="164" fontId="4" fillId="0" borderId="9" xfId="1" applyNumberFormat="1" applyFont="1" applyBorder="1" applyAlignment="1">
      <alignment horizontal="center" vertical="center"/>
    </xf>
    <xf numFmtId="1" fontId="4" fillId="2" borderId="13" xfId="0" applyNumberFormat="1" applyFont="1" applyFill="1" applyBorder="1" applyAlignment="1">
      <alignment horizontal="center" vertical="center"/>
    </xf>
    <xf numFmtId="164" fontId="4" fillId="0" borderId="11" xfId="1" applyNumberFormat="1" applyFont="1" applyFill="1" applyBorder="1" applyAlignment="1">
      <alignment horizontal="center" vertical="center"/>
    </xf>
    <xf numFmtId="164" fontId="4" fillId="0" borderId="14" xfId="1" applyNumberFormat="1" applyFont="1" applyFill="1" applyBorder="1" applyAlignment="1">
      <alignment horizontal="center" vertical="center"/>
    </xf>
    <xf numFmtId="164" fontId="4" fillId="0" borderId="13" xfId="1" applyNumberFormat="1" applyFont="1" applyFill="1" applyBorder="1" applyAlignment="1">
      <alignment horizontal="center" vertical="center"/>
    </xf>
    <xf numFmtId="0" fontId="11" fillId="0" borderId="0" xfId="0" applyFont="1" applyAlignment="1">
      <alignment horizontal="center"/>
    </xf>
    <xf numFmtId="0" fontId="7" fillId="3" borderId="7" xfId="0" applyFont="1" applyFill="1" applyBorder="1" applyAlignment="1">
      <alignment horizontal="center"/>
    </xf>
    <xf numFmtId="0" fontId="3" fillId="0" borderId="0" xfId="0" applyFont="1" applyAlignment="1">
      <alignment horizontal="center"/>
    </xf>
    <xf numFmtId="3"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3" borderId="0" xfId="0" applyFont="1" applyFill="1" applyAlignment="1">
      <alignment horizontal="right"/>
    </xf>
    <xf numFmtId="164" fontId="3" fillId="0" borderId="0" xfId="0" applyNumberFormat="1" applyFont="1"/>
    <xf numFmtId="0" fontId="6" fillId="0" borderId="12" xfId="0" applyFont="1" applyBorder="1"/>
    <xf numFmtId="0" fontId="6" fillId="0" borderId="13" xfId="0" applyFont="1" applyBorder="1"/>
    <xf numFmtId="0" fontId="3" fillId="0" borderId="13" xfId="0" applyFont="1" applyBorder="1"/>
    <xf numFmtId="0" fontId="4" fillId="0" borderId="14" xfId="0" applyFont="1" applyBorder="1"/>
    <xf numFmtId="0" fontId="6" fillId="0" borderId="14" xfId="0" applyFont="1" applyBorder="1"/>
    <xf numFmtId="0" fontId="12" fillId="2" borderId="7" xfId="0" applyFont="1" applyFill="1" applyBorder="1" applyAlignment="1">
      <alignment horizontal="center" wrapText="1"/>
    </xf>
    <xf numFmtId="0" fontId="12" fillId="2" borderId="8" xfId="0" applyFont="1" applyFill="1" applyBorder="1" applyAlignment="1">
      <alignment horizontal="center"/>
    </xf>
    <xf numFmtId="0" fontId="12" fillId="2" borderId="9" xfId="0" applyFont="1" applyFill="1" applyBorder="1" applyAlignment="1">
      <alignment horizontal="center"/>
    </xf>
    <xf numFmtId="0" fontId="12" fillId="2" borderId="10" xfId="0" applyFont="1" applyFill="1" applyBorder="1" applyAlignment="1">
      <alignment horizontal="center"/>
    </xf>
    <xf numFmtId="0" fontId="12" fillId="2" borderId="0" xfId="0" applyFont="1" applyFill="1" applyAlignment="1">
      <alignment horizontal="center"/>
    </xf>
    <xf numFmtId="0" fontId="12" fillId="2" borderId="11"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horizontal="center"/>
    </xf>
    <xf numFmtId="0" fontId="12" fillId="2" borderId="14" xfId="0" applyFont="1" applyFill="1" applyBorder="1" applyAlignment="1">
      <alignment horizontal="center"/>
    </xf>
    <xf numFmtId="0" fontId="2" fillId="2" borderId="7"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12"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3" borderId="10" xfId="0" applyFont="1" applyFill="1" applyBorder="1" applyAlignment="1">
      <alignment horizontal="center"/>
    </xf>
    <xf numFmtId="0" fontId="6" fillId="3" borderId="0" xfId="0" applyFont="1" applyFill="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6" fillId="2" borderId="0" xfId="0" applyFont="1" applyFill="1" applyAlignment="1">
      <alignment horizontal="center" vertical="center" wrapText="1"/>
    </xf>
    <xf numFmtId="0" fontId="7" fillId="2" borderId="7" xfId="0" applyFont="1" applyFill="1" applyBorder="1" applyAlignment="1">
      <alignment horizont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3" borderId="12" xfId="0" applyFont="1" applyFill="1" applyBorder="1" applyAlignment="1">
      <alignment horizontal="center"/>
    </xf>
    <xf numFmtId="0" fontId="7" fillId="3" borderId="13" xfId="0" applyFont="1" applyFill="1" applyBorder="1" applyAlignment="1">
      <alignment horizontal="center"/>
    </xf>
    <xf numFmtId="0" fontId="3" fillId="0" borderId="0" xfId="0" applyFont="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0" xfId="0" applyFont="1" applyFill="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9"/>
  <sheetViews>
    <sheetView tabSelected="1" workbookViewId="0">
      <selection activeCell="G34" sqref="G34"/>
    </sheetView>
  </sheetViews>
  <sheetFormatPr defaultRowHeight="14.25" x14ac:dyDescent="0.2"/>
  <sheetData>
    <row r="2" spans="2:16" ht="15" thickBot="1" x14ac:dyDescent="0.25"/>
    <row r="3" spans="2:16" ht="0.6" customHeight="1" thickBot="1" x14ac:dyDescent="0.25"/>
    <row r="4" spans="2:16" ht="37.15" customHeight="1" x14ac:dyDescent="0.2">
      <c r="B4" s="139" t="s">
        <v>47</v>
      </c>
      <c r="C4" s="140"/>
      <c r="D4" s="140"/>
      <c r="E4" s="140"/>
      <c r="F4" s="140"/>
      <c r="G4" s="140"/>
      <c r="H4" s="140"/>
      <c r="I4" s="140"/>
      <c r="J4" s="140"/>
      <c r="K4" s="140"/>
      <c r="L4" s="140"/>
      <c r="M4" s="140"/>
      <c r="N4" s="140"/>
      <c r="O4" s="140"/>
      <c r="P4" s="141"/>
    </row>
    <row r="5" spans="2:16" x14ac:dyDescent="0.2">
      <c r="B5" s="142"/>
      <c r="C5" s="143"/>
      <c r="D5" s="143"/>
      <c r="E5" s="143"/>
      <c r="F5" s="143"/>
      <c r="G5" s="143"/>
      <c r="H5" s="143"/>
      <c r="I5" s="143"/>
      <c r="J5" s="143"/>
      <c r="K5" s="143"/>
      <c r="L5" s="143"/>
      <c r="M5" s="143"/>
      <c r="N5" s="143"/>
      <c r="O5" s="143"/>
      <c r="P5" s="144"/>
    </row>
    <row r="6" spans="2:16" x14ac:dyDescent="0.2">
      <c r="B6" s="142"/>
      <c r="C6" s="143"/>
      <c r="D6" s="143"/>
      <c r="E6" s="143"/>
      <c r="F6" s="143"/>
      <c r="G6" s="143"/>
      <c r="H6" s="143"/>
      <c r="I6" s="143"/>
      <c r="J6" s="143"/>
      <c r="K6" s="143"/>
      <c r="L6" s="143"/>
      <c r="M6" s="143"/>
      <c r="N6" s="143"/>
      <c r="O6" s="143"/>
      <c r="P6" s="144"/>
    </row>
    <row r="7" spans="2:16" x14ac:dyDescent="0.2">
      <c r="B7" s="142"/>
      <c r="C7" s="143"/>
      <c r="D7" s="143"/>
      <c r="E7" s="143"/>
      <c r="F7" s="143"/>
      <c r="G7" s="143"/>
      <c r="H7" s="143"/>
      <c r="I7" s="143"/>
      <c r="J7" s="143"/>
      <c r="K7" s="143"/>
      <c r="L7" s="143"/>
      <c r="M7" s="143"/>
      <c r="N7" s="143"/>
      <c r="O7" s="143"/>
      <c r="P7" s="144"/>
    </row>
    <row r="8" spans="2:16" x14ac:dyDescent="0.2">
      <c r="B8" s="142"/>
      <c r="C8" s="143"/>
      <c r="D8" s="143"/>
      <c r="E8" s="143"/>
      <c r="F8" s="143"/>
      <c r="G8" s="143"/>
      <c r="H8" s="143"/>
      <c r="I8" s="143"/>
      <c r="J8" s="143"/>
      <c r="K8" s="143"/>
      <c r="L8" s="143"/>
      <c r="M8" s="143"/>
      <c r="N8" s="143"/>
      <c r="O8" s="143"/>
      <c r="P8" s="144"/>
    </row>
    <row r="9" spans="2:16" ht="15" thickBot="1" x14ac:dyDescent="0.25">
      <c r="B9" s="145"/>
      <c r="C9" s="146"/>
      <c r="D9" s="146"/>
      <c r="E9" s="146"/>
      <c r="F9" s="146"/>
      <c r="G9" s="146"/>
      <c r="H9" s="146"/>
      <c r="I9" s="146"/>
      <c r="J9" s="146"/>
      <c r="K9" s="146"/>
      <c r="L9" s="146"/>
      <c r="M9" s="146"/>
      <c r="N9" s="146"/>
      <c r="O9" s="146"/>
      <c r="P9" s="147"/>
    </row>
  </sheetData>
  <mergeCells count="1">
    <mergeCell ref="B4:P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66"/>
  <sheetViews>
    <sheetView topLeftCell="I1" zoomScale="126" zoomScaleNormal="126" workbookViewId="0">
      <pane ySplit="11" topLeftCell="A12" activePane="bottomLeft" state="frozen"/>
      <selection pane="bottomLeft" activeCell="Y12" sqref="Y12"/>
    </sheetView>
  </sheetViews>
  <sheetFormatPr defaultColWidth="6.5" defaultRowHeight="12" x14ac:dyDescent="0.2"/>
  <cols>
    <col min="1" max="1" width="3.375" style="54" bestFit="1" customWidth="1"/>
    <col min="2" max="2" width="6.625" style="76" bestFit="1" customWidth="1"/>
    <col min="3" max="4" width="7.5" style="76" bestFit="1" customWidth="1"/>
    <col min="5" max="5" width="7.5" style="80" bestFit="1" customWidth="1"/>
    <col min="6" max="8" width="7.5" style="81" bestFit="1" customWidth="1"/>
    <col min="9" max="11" width="7.5" style="80" bestFit="1" customWidth="1"/>
    <col min="12" max="12" width="7.5" style="81" bestFit="1" customWidth="1"/>
    <col min="13" max="13" width="7.5" style="81" customWidth="1"/>
    <col min="14" max="14" width="6.625" style="76" bestFit="1" customWidth="1"/>
    <col min="15" max="16" width="7.5" style="76" bestFit="1" customWidth="1"/>
    <col min="17" max="17" width="7.5" style="80" bestFit="1" customWidth="1"/>
    <col min="18" max="20" width="7.5" style="81" bestFit="1" customWidth="1"/>
    <col min="21" max="23" width="7.5" style="80" bestFit="1" customWidth="1"/>
    <col min="24" max="24" width="7.5" style="81" bestFit="1" customWidth="1"/>
    <col min="25" max="25" width="7.5" style="81" customWidth="1"/>
    <col min="26" max="26" width="6.625" style="76" bestFit="1" customWidth="1"/>
    <col min="27" max="28" width="7.5" style="76" bestFit="1" customWidth="1"/>
    <col min="29" max="29" width="7.5" style="80" bestFit="1" customWidth="1"/>
    <col min="30" max="32" width="7.5" style="81" bestFit="1" customWidth="1"/>
    <col min="33" max="35" width="7.5" style="80" bestFit="1" customWidth="1"/>
    <col min="36" max="36" width="7.5" style="81" bestFit="1" customWidth="1"/>
    <col min="37" max="37" width="7.5" style="81" customWidth="1"/>
    <col min="38" max="38" width="6.625" style="76" bestFit="1" customWidth="1"/>
    <col min="39" max="40" width="7.5" style="76" bestFit="1" customWidth="1"/>
    <col min="41" max="41" width="6.625" style="80" bestFit="1" customWidth="1"/>
    <col min="42" max="42" width="7.5" style="76" bestFit="1" customWidth="1"/>
    <col min="43" max="44" width="7.5" style="76" customWidth="1"/>
    <col min="45" max="47" width="7.5" style="82" customWidth="1"/>
    <col min="48" max="48" width="7.5" style="58" customWidth="1"/>
    <col min="49" max="49" width="7.5" style="1" customWidth="1"/>
    <col min="50" max="16384" width="6.5" style="1"/>
  </cols>
  <sheetData>
    <row r="1" spans="1:49" x14ac:dyDescent="0.2">
      <c r="A1" s="50"/>
      <c r="B1" s="71"/>
      <c r="C1" s="71"/>
      <c r="D1" s="71"/>
      <c r="E1" s="77"/>
      <c r="F1" s="78"/>
      <c r="G1" s="78"/>
      <c r="H1" s="78"/>
      <c r="I1" s="77"/>
      <c r="J1" s="79"/>
      <c r="K1" s="77"/>
      <c r="L1" s="78"/>
      <c r="M1" s="78"/>
    </row>
    <row r="2" spans="1:49" ht="12.75" thickBot="1" x14ac:dyDescent="0.25">
      <c r="A2" s="50"/>
      <c r="B2" s="71"/>
      <c r="C2" s="71"/>
      <c r="D2" s="71"/>
      <c r="E2" s="77"/>
      <c r="F2" s="78"/>
      <c r="G2" s="78"/>
      <c r="H2" s="78"/>
      <c r="I2" s="77"/>
      <c r="J2" s="79"/>
      <c r="K2" s="77"/>
      <c r="L2" s="78"/>
      <c r="M2" s="78"/>
    </row>
    <row r="3" spans="1:49" ht="11.65" customHeight="1" x14ac:dyDescent="0.2">
      <c r="A3" s="50"/>
      <c r="B3" s="148" t="s">
        <v>50</v>
      </c>
      <c r="C3" s="149"/>
      <c r="D3" s="149"/>
      <c r="E3" s="149"/>
      <c r="F3" s="149"/>
      <c r="G3" s="149"/>
      <c r="H3" s="149"/>
      <c r="I3" s="149"/>
      <c r="J3" s="149"/>
      <c r="K3" s="149"/>
      <c r="L3" s="149"/>
      <c r="M3" s="149"/>
      <c r="N3" s="149"/>
      <c r="O3" s="149"/>
      <c r="P3" s="149"/>
      <c r="Q3" s="149"/>
      <c r="R3" s="149"/>
      <c r="S3" s="149"/>
      <c r="T3" s="149"/>
      <c r="U3" s="83"/>
      <c r="V3" s="83"/>
      <c r="W3" s="83"/>
      <c r="X3" s="83"/>
      <c r="Y3" s="83"/>
      <c r="Z3" s="83"/>
      <c r="AA3" s="83"/>
      <c r="AB3" s="83"/>
      <c r="AC3" s="83"/>
      <c r="AD3" s="83"/>
      <c r="AE3" s="83"/>
      <c r="AF3" s="83"/>
      <c r="AG3" s="83"/>
      <c r="AH3" s="83"/>
      <c r="AI3" s="83"/>
      <c r="AJ3" s="83"/>
      <c r="AK3" s="83"/>
      <c r="AL3" s="83"/>
      <c r="AM3" s="83"/>
      <c r="AN3" s="83"/>
      <c r="AO3" s="83"/>
      <c r="AP3" s="83"/>
      <c r="AQ3" s="83"/>
      <c r="AR3" s="83"/>
      <c r="AS3" s="84"/>
    </row>
    <row r="4" spans="1:49" ht="13.9" customHeight="1" x14ac:dyDescent="0.2">
      <c r="A4" s="50"/>
      <c r="B4" s="150"/>
      <c r="C4" s="151"/>
      <c r="D4" s="151"/>
      <c r="E4" s="151"/>
      <c r="F4" s="151"/>
      <c r="G4" s="151"/>
      <c r="H4" s="151"/>
      <c r="I4" s="151"/>
      <c r="J4" s="151"/>
      <c r="K4" s="151"/>
      <c r="L4" s="151"/>
      <c r="M4" s="151"/>
      <c r="N4" s="151"/>
      <c r="O4" s="151"/>
      <c r="P4" s="151"/>
      <c r="Q4" s="151"/>
      <c r="R4" s="151"/>
      <c r="S4" s="151"/>
      <c r="T4" s="151"/>
      <c r="U4" s="85"/>
      <c r="V4" s="85"/>
      <c r="W4" s="85"/>
      <c r="X4" s="85"/>
      <c r="Y4" s="85"/>
      <c r="Z4" s="85"/>
      <c r="AA4" s="85"/>
      <c r="AB4" s="85"/>
      <c r="AC4" s="85"/>
      <c r="AD4" s="85"/>
      <c r="AE4" s="85"/>
      <c r="AF4" s="85"/>
      <c r="AG4" s="85"/>
      <c r="AH4" s="85"/>
      <c r="AI4" s="85"/>
      <c r="AJ4" s="85"/>
      <c r="AK4" s="85"/>
      <c r="AL4" s="85"/>
      <c r="AM4" s="85"/>
      <c r="AN4" s="85"/>
      <c r="AO4" s="85"/>
      <c r="AP4" s="85"/>
      <c r="AQ4" s="85"/>
      <c r="AR4" s="85"/>
      <c r="AS4" s="86"/>
    </row>
    <row r="5" spans="1:49" ht="13.9" customHeight="1" x14ac:dyDescent="0.2">
      <c r="A5" s="50"/>
      <c r="B5" s="150"/>
      <c r="C5" s="151"/>
      <c r="D5" s="151"/>
      <c r="E5" s="151"/>
      <c r="F5" s="151"/>
      <c r="G5" s="151"/>
      <c r="H5" s="151"/>
      <c r="I5" s="151"/>
      <c r="J5" s="151"/>
      <c r="K5" s="151"/>
      <c r="L5" s="151"/>
      <c r="M5" s="151"/>
      <c r="N5" s="151"/>
      <c r="O5" s="151"/>
      <c r="P5" s="151"/>
      <c r="Q5" s="151"/>
      <c r="R5" s="151"/>
      <c r="S5" s="151"/>
      <c r="T5" s="151"/>
      <c r="U5" s="85"/>
      <c r="V5" s="85"/>
      <c r="W5" s="85"/>
      <c r="X5" s="85"/>
      <c r="Y5" s="85"/>
      <c r="Z5" s="85"/>
      <c r="AA5" s="85"/>
      <c r="AB5" s="85"/>
      <c r="AC5" s="85"/>
      <c r="AD5" s="85"/>
      <c r="AE5" s="85"/>
      <c r="AF5" s="85"/>
      <c r="AG5" s="85"/>
      <c r="AH5" s="85"/>
      <c r="AI5" s="85"/>
      <c r="AJ5" s="85"/>
      <c r="AK5" s="85"/>
      <c r="AL5" s="85"/>
      <c r="AM5" s="85"/>
      <c r="AN5" s="85"/>
      <c r="AO5" s="85"/>
      <c r="AP5" s="85"/>
      <c r="AQ5" s="85"/>
      <c r="AR5" s="85"/>
      <c r="AS5" s="86"/>
    </row>
    <row r="6" spans="1:49" ht="13.9" customHeight="1" thickBot="1" x14ac:dyDescent="0.25">
      <c r="A6" s="50"/>
      <c r="B6" s="152"/>
      <c r="C6" s="153"/>
      <c r="D6" s="153"/>
      <c r="E6" s="153"/>
      <c r="F6" s="153"/>
      <c r="G6" s="153"/>
      <c r="H6" s="153"/>
      <c r="I6" s="153"/>
      <c r="J6" s="153"/>
      <c r="K6" s="153"/>
      <c r="L6" s="153"/>
      <c r="M6" s="153"/>
      <c r="N6" s="153"/>
      <c r="O6" s="153"/>
      <c r="P6" s="153"/>
      <c r="Q6" s="153"/>
      <c r="R6" s="153"/>
      <c r="S6" s="153"/>
      <c r="T6" s="153"/>
      <c r="U6" s="87"/>
      <c r="V6" s="87"/>
      <c r="W6" s="87"/>
      <c r="X6" s="87"/>
      <c r="Y6" s="87"/>
      <c r="Z6" s="87"/>
      <c r="AA6" s="87"/>
      <c r="AB6" s="87"/>
      <c r="AC6" s="87"/>
      <c r="AD6" s="87"/>
      <c r="AE6" s="87"/>
      <c r="AF6" s="87"/>
      <c r="AG6" s="87"/>
      <c r="AH6" s="87"/>
      <c r="AI6" s="87"/>
      <c r="AJ6" s="87"/>
      <c r="AK6" s="87"/>
      <c r="AL6" s="87"/>
      <c r="AM6" s="87"/>
      <c r="AN6" s="87"/>
      <c r="AO6" s="87"/>
      <c r="AP6" s="87"/>
      <c r="AQ6" s="87"/>
      <c r="AR6" s="87"/>
      <c r="AS6" s="88"/>
    </row>
    <row r="7" spans="1:49" x14ac:dyDescent="0.2">
      <c r="A7" s="50"/>
      <c r="B7" s="71"/>
      <c r="C7" s="71"/>
      <c r="D7" s="71"/>
      <c r="E7" s="77"/>
      <c r="F7" s="78"/>
      <c r="G7" s="78"/>
      <c r="H7" s="78"/>
      <c r="I7" s="77"/>
      <c r="J7" s="79"/>
      <c r="K7" s="77"/>
      <c r="L7" s="78"/>
      <c r="M7" s="78"/>
    </row>
    <row r="8" spans="1:49" x14ac:dyDescent="0.2">
      <c r="A8" s="50"/>
      <c r="B8" s="71"/>
      <c r="C8" s="71"/>
      <c r="D8" s="71"/>
      <c r="E8" s="77"/>
      <c r="F8" s="78"/>
      <c r="G8" s="78"/>
      <c r="H8" s="78"/>
      <c r="I8" s="77"/>
      <c r="J8" s="79"/>
      <c r="K8" s="77"/>
      <c r="L8" s="78"/>
      <c r="M8" s="78"/>
    </row>
    <row r="9" spans="1:49" ht="15" customHeight="1" thickBot="1" x14ac:dyDescent="0.25">
      <c r="A9" s="157" t="s">
        <v>48</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row>
    <row r="10" spans="1:49" s="31" customFormat="1" ht="13.9" customHeight="1" x14ac:dyDescent="0.2">
      <c r="A10" s="51" t="s">
        <v>49</v>
      </c>
      <c r="B10" s="154" t="s">
        <v>31</v>
      </c>
      <c r="C10" s="155"/>
      <c r="D10" s="155"/>
      <c r="E10" s="155"/>
      <c r="F10" s="155"/>
      <c r="G10" s="155"/>
      <c r="H10" s="155"/>
      <c r="I10" s="155"/>
      <c r="J10" s="155"/>
      <c r="K10" s="155"/>
      <c r="L10" s="155"/>
      <c r="M10" s="156"/>
      <c r="N10" s="154" t="s">
        <v>0</v>
      </c>
      <c r="O10" s="155"/>
      <c r="P10" s="155"/>
      <c r="Q10" s="155"/>
      <c r="R10" s="155"/>
      <c r="S10" s="155"/>
      <c r="T10" s="155"/>
      <c r="U10" s="155"/>
      <c r="V10" s="155"/>
      <c r="W10" s="155"/>
      <c r="X10" s="155"/>
      <c r="Y10" s="156"/>
      <c r="Z10" s="154" t="s">
        <v>1</v>
      </c>
      <c r="AA10" s="155"/>
      <c r="AB10" s="155"/>
      <c r="AC10" s="155"/>
      <c r="AD10" s="155"/>
      <c r="AE10" s="155"/>
      <c r="AF10" s="155"/>
      <c r="AG10" s="155"/>
      <c r="AH10" s="155"/>
      <c r="AI10" s="155"/>
      <c r="AJ10" s="155"/>
      <c r="AK10" s="156"/>
      <c r="AL10" s="154" t="s">
        <v>2</v>
      </c>
      <c r="AM10" s="155"/>
      <c r="AN10" s="155"/>
      <c r="AO10" s="155"/>
      <c r="AP10" s="155"/>
      <c r="AQ10" s="155"/>
      <c r="AR10" s="155"/>
      <c r="AS10" s="155"/>
      <c r="AT10" s="155"/>
      <c r="AU10" s="155"/>
      <c r="AV10" s="155"/>
      <c r="AW10" s="156"/>
    </row>
    <row r="11" spans="1:49" s="32" customFormat="1" ht="14.45" customHeight="1" thickBot="1" x14ac:dyDescent="0.25">
      <c r="A11" s="100"/>
      <c r="B11" s="39">
        <v>2014</v>
      </c>
      <c r="C11" s="36">
        <v>2015</v>
      </c>
      <c r="D11" s="36">
        <v>2016</v>
      </c>
      <c r="E11" s="37">
        <v>2017</v>
      </c>
      <c r="F11" s="37">
        <v>2018</v>
      </c>
      <c r="G11" s="37">
        <v>2019</v>
      </c>
      <c r="H11" s="38">
        <v>2020</v>
      </c>
      <c r="I11" s="38">
        <v>2021</v>
      </c>
      <c r="J11" s="38">
        <v>2022</v>
      </c>
      <c r="K11" s="38">
        <v>2023</v>
      </c>
      <c r="L11" s="38">
        <v>2024</v>
      </c>
      <c r="M11" s="40">
        <v>2025</v>
      </c>
      <c r="N11" s="39">
        <v>2014</v>
      </c>
      <c r="O11" s="36">
        <v>2015</v>
      </c>
      <c r="P11" s="36">
        <v>2016</v>
      </c>
      <c r="Q11" s="37">
        <v>2017</v>
      </c>
      <c r="R11" s="37">
        <v>2018</v>
      </c>
      <c r="S11" s="37">
        <v>2019</v>
      </c>
      <c r="T11" s="38">
        <v>2020</v>
      </c>
      <c r="U11" s="38">
        <v>2021</v>
      </c>
      <c r="V11" s="38">
        <v>2022</v>
      </c>
      <c r="W11" s="38">
        <v>2023</v>
      </c>
      <c r="X11" s="38">
        <v>2024</v>
      </c>
      <c r="Y11" s="40">
        <v>2025</v>
      </c>
      <c r="Z11" s="39">
        <v>2014</v>
      </c>
      <c r="AA11" s="36">
        <v>2015</v>
      </c>
      <c r="AB11" s="36">
        <v>2016</v>
      </c>
      <c r="AC11" s="37">
        <v>2017</v>
      </c>
      <c r="AD11" s="37">
        <v>2018</v>
      </c>
      <c r="AE11" s="37">
        <v>2019</v>
      </c>
      <c r="AF11" s="38">
        <v>2020</v>
      </c>
      <c r="AG11" s="38">
        <v>2021</v>
      </c>
      <c r="AH11" s="38">
        <v>2022</v>
      </c>
      <c r="AI11" s="38">
        <v>2023</v>
      </c>
      <c r="AJ11" s="38">
        <v>2024</v>
      </c>
      <c r="AK11" s="40">
        <v>2025</v>
      </c>
      <c r="AL11" s="39">
        <v>2014</v>
      </c>
      <c r="AM11" s="36">
        <v>2015</v>
      </c>
      <c r="AN11" s="36">
        <v>2016</v>
      </c>
      <c r="AO11" s="37">
        <v>2017</v>
      </c>
      <c r="AP11" s="37">
        <v>2018</v>
      </c>
      <c r="AQ11" s="38">
        <v>2019</v>
      </c>
      <c r="AR11" s="38">
        <v>2020</v>
      </c>
      <c r="AS11" s="38">
        <v>2021</v>
      </c>
      <c r="AT11" s="38">
        <v>2022</v>
      </c>
      <c r="AU11" s="38">
        <v>2023</v>
      </c>
      <c r="AV11" s="38">
        <v>2024</v>
      </c>
      <c r="AW11" s="40">
        <v>2025</v>
      </c>
    </row>
    <row r="12" spans="1:49" x14ac:dyDescent="0.2">
      <c r="A12" s="53">
        <v>1</v>
      </c>
      <c r="B12" s="90">
        <v>38215</v>
      </c>
      <c r="C12" s="72">
        <f>ROUNDUP(B12*1.01,0)</f>
        <v>38598</v>
      </c>
      <c r="D12" s="72">
        <f>ROUNDUP(C12*1.01,0)</f>
        <v>38984</v>
      </c>
      <c r="E12" s="89">
        <f>ROUNDUP(D12*1.01,0)</f>
        <v>39374</v>
      </c>
      <c r="F12" s="89">
        <f t="shared" ref="F12:F61" si="0">ROUNDUP(E12*1.015,0)</f>
        <v>39965</v>
      </c>
      <c r="G12" s="89">
        <f t="shared" ref="G12:G32" si="1">ROUNDUP(F12*1.0275,0)</f>
        <v>41065</v>
      </c>
      <c r="H12" s="89">
        <f t="shared" ref="H12:H43" si="2">ROUNDUP(G12*1.0275,0)</f>
        <v>42195</v>
      </c>
      <c r="I12" s="89">
        <f>H12</f>
        <v>42195</v>
      </c>
      <c r="J12" s="89">
        <f t="shared" ref="J12:J43" si="3">I12*1.05</f>
        <v>44304.75</v>
      </c>
      <c r="K12" s="89">
        <f>J12*1.065</f>
        <v>47184.558749999997</v>
      </c>
      <c r="L12" s="89">
        <f>ROUNDUP(K12*1.05501,0)</f>
        <v>49781</v>
      </c>
      <c r="M12" s="101">
        <f>ROUNDUP(L12*1.04,0)</f>
        <v>51773</v>
      </c>
      <c r="N12" s="90">
        <v>45436</v>
      </c>
      <c r="O12" s="72">
        <f>ROUNDUP(N12*1.01,0)</f>
        <v>45891</v>
      </c>
      <c r="P12" s="72">
        <f>ROUNDUP(O12*1.01,0)</f>
        <v>46350</v>
      </c>
      <c r="Q12" s="89">
        <f>ROUNDUP(P12*1.01,0)</f>
        <v>46814</v>
      </c>
      <c r="R12" s="89">
        <f t="shared" ref="R12:R61" si="4">ROUNDUP(Q12*1.015,0)</f>
        <v>47517</v>
      </c>
      <c r="S12" s="89">
        <f t="shared" ref="S12:T32" si="5">ROUNDUP(R12*1.0275,0)</f>
        <v>48824</v>
      </c>
      <c r="T12" s="89">
        <f t="shared" si="5"/>
        <v>50167</v>
      </c>
      <c r="U12" s="89">
        <f>T12</f>
        <v>50167</v>
      </c>
      <c r="V12" s="89">
        <f>U12*1.05</f>
        <v>52675.350000000006</v>
      </c>
      <c r="W12" s="89">
        <f>ROUNDUP(V12*1.065,0)</f>
        <v>56100</v>
      </c>
      <c r="X12" s="89">
        <f>ROUNDUP(W12*1.055,0)</f>
        <v>59186</v>
      </c>
      <c r="Y12" s="101">
        <f>ROUNDUP(X12*1.04,0)</f>
        <v>61554</v>
      </c>
      <c r="Z12" s="90">
        <v>41247</v>
      </c>
      <c r="AA12" s="72">
        <f>ROUNDUP(Z12*1.01,0)</f>
        <v>41660</v>
      </c>
      <c r="AB12" s="72">
        <f>ROUNDUP(AA12*1.01,0)</f>
        <v>42077</v>
      </c>
      <c r="AC12" s="89">
        <f>ROUNDUP(AB12*1.01,0)</f>
        <v>42498</v>
      </c>
      <c r="AD12" s="89">
        <f t="shared" ref="AD12:AD61" si="6">ROUNDUP(AC12*1.015,0)</f>
        <v>43136</v>
      </c>
      <c r="AE12" s="89">
        <f t="shared" ref="AE12:AF32" si="7">ROUNDUP(AD12*1.0275,0)</f>
        <v>44323</v>
      </c>
      <c r="AF12" s="89">
        <f t="shared" si="7"/>
        <v>45542</v>
      </c>
      <c r="AG12" s="89">
        <f>AF12</f>
        <v>45542</v>
      </c>
      <c r="AH12" s="89">
        <f>AG12*1.05</f>
        <v>47819.1</v>
      </c>
      <c r="AI12" s="89">
        <f>ROUNDUP(AH12*1.06502,0)</f>
        <v>50929</v>
      </c>
      <c r="AJ12" s="89">
        <f>ROUNDUP(AI12*1.055,0)</f>
        <v>53731</v>
      </c>
      <c r="AK12" s="101">
        <f>ROUNDUP(AJ12*1.04,0)</f>
        <v>55881</v>
      </c>
      <c r="AL12" s="90">
        <v>39267</v>
      </c>
      <c r="AM12" s="72">
        <f>ROUNDUP(AL12*1.01,0)</f>
        <v>39660</v>
      </c>
      <c r="AN12" s="72">
        <f>ROUNDUP(AM12*1.01,0)</f>
        <v>40057</v>
      </c>
      <c r="AO12" s="105">
        <f>ROUNDUP(AN12*1.01,0)</f>
        <v>40458</v>
      </c>
      <c r="AP12" s="89">
        <f t="shared" ref="AP12:AP61" si="8">ROUNDUP(AO12*1.015,0)</f>
        <v>41065</v>
      </c>
      <c r="AQ12" s="89">
        <f t="shared" ref="AQ12:AQ32" si="9">ROUNDUP(AP12*1.0275,0)</f>
        <v>42195</v>
      </c>
      <c r="AR12" s="89">
        <f t="shared" ref="AR12:AR43" si="10">ROUNDUP(AQ12*1.0275,0)</f>
        <v>43356</v>
      </c>
      <c r="AS12" s="106">
        <f>AR12</f>
        <v>43356</v>
      </c>
      <c r="AT12" s="106">
        <f>AS12*1.05</f>
        <v>45523.8</v>
      </c>
      <c r="AU12" s="106">
        <f>ROUNDUP(AT12*1.06501,0)</f>
        <v>48484</v>
      </c>
      <c r="AV12" s="89">
        <f>ROUNDUP(AU12*1.055,0)</f>
        <v>51151</v>
      </c>
      <c r="AW12" s="101">
        <f>ROUNDUP(AV12*1.04,0)</f>
        <v>53198</v>
      </c>
    </row>
    <row r="13" spans="1:49" x14ac:dyDescent="0.2">
      <c r="A13" s="53">
        <v>2</v>
      </c>
      <c r="B13" s="90">
        <v>39172</v>
      </c>
      <c r="C13" s="72">
        <f t="shared" ref="C13:D28" si="11">ROUNDUP(B13*1.01,0)</f>
        <v>39564</v>
      </c>
      <c r="D13" s="72">
        <f t="shared" si="11"/>
        <v>39960</v>
      </c>
      <c r="E13" s="89">
        <f t="shared" ref="E13:E61" si="12">ROUNDUP(D13*1.01,0)</f>
        <v>40360</v>
      </c>
      <c r="F13" s="89">
        <f t="shared" si="0"/>
        <v>40966</v>
      </c>
      <c r="G13" s="89">
        <f t="shared" si="1"/>
        <v>42093</v>
      </c>
      <c r="H13" s="89">
        <f t="shared" si="2"/>
        <v>43251</v>
      </c>
      <c r="I13" s="89">
        <f t="shared" ref="I13:I61" si="13">H13</f>
        <v>43251</v>
      </c>
      <c r="J13" s="89">
        <f t="shared" si="3"/>
        <v>45413.55</v>
      </c>
      <c r="K13" s="89">
        <f t="shared" ref="K13:K61" si="14">J13*1.065</f>
        <v>48365.43075</v>
      </c>
      <c r="L13" s="89">
        <v>51027</v>
      </c>
      <c r="M13" s="101">
        <f t="shared" ref="M13:M61" si="15">ROUNDUP(L13*1.04,0)</f>
        <v>53069</v>
      </c>
      <c r="N13" s="90">
        <v>46397</v>
      </c>
      <c r="O13" s="72">
        <f t="shared" ref="O13:P28" si="16">ROUNDUP(N13*1.01,0)</f>
        <v>46861</v>
      </c>
      <c r="P13" s="72">
        <f t="shared" si="16"/>
        <v>47330</v>
      </c>
      <c r="Q13" s="89">
        <f t="shared" ref="Q13:Q61" si="17">ROUNDUP(P13*1.01,0)</f>
        <v>47804</v>
      </c>
      <c r="R13" s="89">
        <f t="shared" si="4"/>
        <v>48522</v>
      </c>
      <c r="S13" s="89">
        <f t="shared" si="5"/>
        <v>49857</v>
      </c>
      <c r="T13" s="89">
        <f t="shared" si="5"/>
        <v>51229</v>
      </c>
      <c r="U13" s="89">
        <f t="shared" ref="U13:U61" si="18">T13</f>
        <v>51229</v>
      </c>
      <c r="V13" s="89">
        <f t="shared" ref="V13:V61" si="19">U13*1.05</f>
        <v>53790.450000000004</v>
      </c>
      <c r="W13" s="89">
        <f t="shared" ref="W13:W61" si="20">ROUNDUP(V13*1.065,0)</f>
        <v>57287</v>
      </c>
      <c r="X13" s="89">
        <f t="shared" ref="X13:X61" si="21">ROUNDUP(W13*1.055,0)</f>
        <v>60438</v>
      </c>
      <c r="Y13" s="101">
        <f t="shared" ref="Y13:Y61" si="22">ROUNDUP(X13*1.04,0)</f>
        <v>62856</v>
      </c>
      <c r="Z13" s="90">
        <v>42205</v>
      </c>
      <c r="AA13" s="72">
        <f t="shared" ref="AA13:AB28" si="23">ROUNDUP(Z13*1.01,0)</f>
        <v>42628</v>
      </c>
      <c r="AB13" s="72">
        <f t="shared" si="23"/>
        <v>43055</v>
      </c>
      <c r="AC13" s="89">
        <f t="shared" ref="AC13:AC61" si="24">ROUNDUP(AB13*1.01,0)</f>
        <v>43486</v>
      </c>
      <c r="AD13" s="89">
        <f t="shared" si="6"/>
        <v>44139</v>
      </c>
      <c r="AE13" s="89">
        <f t="shared" si="7"/>
        <v>45353</v>
      </c>
      <c r="AF13" s="89">
        <f t="shared" si="7"/>
        <v>46601</v>
      </c>
      <c r="AG13" s="89">
        <f t="shared" ref="AG13:AG61" si="25">AF13</f>
        <v>46601</v>
      </c>
      <c r="AH13" s="89">
        <f t="shared" ref="AH13:AH61" si="26">AG13*1.05</f>
        <v>48931.05</v>
      </c>
      <c r="AI13" s="89">
        <f>ROUNDUP(AH13*1.065,0)</f>
        <v>52112</v>
      </c>
      <c r="AJ13" s="89">
        <f t="shared" ref="AJ13:AJ61" si="27">ROUNDUP(AI13*1.055,0)</f>
        <v>54979</v>
      </c>
      <c r="AK13" s="101">
        <f t="shared" ref="AK13:AK61" si="28">ROUNDUP(AJ13*1.04,0)</f>
        <v>57179</v>
      </c>
      <c r="AL13" s="90">
        <v>40226</v>
      </c>
      <c r="AM13" s="72">
        <f t="shared" ref="AM13:AM28" si="29">ROUNDUP(AL13*1.01,0)</f>
        <v>40629</v>
      </c>
      <c r="AN13" s="72">
        <f t="shared" ref="AN13:AN61" si="30">ROUNDUP(AM13*1.01,0)</f>
        <v>41036</v>
      </c>
      <c r="AO13" s="105">
        <f t="shared" ref="AO13:AO61" si="31">ROUNDUP(AN13*1.01,0)</f>
        <v>41447</v>
      </c>
      <c r="AP13" s="89">
        <f t="shared" si="8"/>
        <v>42069</v>
      </c>
      <c r="AQ13" s="89">
        <f t="shared" si="9"/>
        <v>43226</v>
      </c>
      <c r="AR13" s="89">
        <f t="shared" si="10"/>
        <v>44415</v>
      </c>
      <c r="AS13" s="106">
        <f t="shared" ref="AS13:AS61" si="32">AR13</f>
        <v>44415</v>
      </c>
      <c r="AT13" s="106">
        <f t="shared" ref="AT13:AT61" si="33">AS13*1.05</f>
        <v>46635.75</v>
      </c>
      <c r="AU13" s="106">
        <f t="shared" ref="AU13:AU60" si="34">ROUNDUP(AT13*1.06501,0)</f>
        <v>49668</v>
      </c>
      <c r="AV13" s="89">
        <f t="shared" ref="AV13:AV60" si="35">ROUNDUP(AU13*1.055,0)</f>
        <v>52400</v>
      </c>
      <c r="AW13" s="101">
        <f t="shared" ref="AW13:AW61" si="36">ROUNDUP(AV13*1.04,0)</f>
        <v>54496</v>
      </c>
    </row>
    <row r="14" spans="1:49" x14ac:dyDescent="0.2">
      <c r="A14" s="53">
        <v>3</v>
      </c>
      <c r="B14" s="90">
        <v>40150</v>
      </c>
      <c r="C14" s="72">
        <f t="shared" si="11"/>
        <v>40552</v>
      </c>
      <c r="D14" s="72">
        <f t="shared" si="11"/>
        <v>40958</v>
      </c>
      <c r="E14" s="89">
        <f t="shared" si="12"/>
        <v>41368</v>
      </c>
      <c r="F14" s="89">
        <f t="shared" si="0"/>
        <v>41989</v>
      </c>
      <c r="G14" s="89">
        <f t="shared" si="1"/>
        <v>43144</v>
      </c>
      <c r="H14" s="89">
        <f t="shared" si="2"/>
        <v>44331</v>
      </c>
      <c r="I14" s="89">
        <f t="shared" si="13"/>
        <v>44331</v>
      </c>
      <c r="J14" s="89">
        <f t="shared" si="3"/>
        <v>46547.55</v>
      </c>
      <c r="K14" s="89">
        <f t="shared" si="14"/>
        <v>49573.140749999999</v>
      </c>
      <c r="L14" s="89">
        <v>52301</v>
      </c>
      <c r="M14" s="101">
        <f t="shared" si="15"/>
        <v>54394</v>
      </c>
      <c r="N14" s="90">
        <v>47379</v>
      </c>
      <c r="O14" s="72">
        <f t="shared" si="16"/>
        <v>47853</v>
      </c>
      <c r="P14" s="72">
        <f t="shared" si="16"/>
        <v>48332</v>
      </c>
      <c r="Q14" s="89">
        <f t="shared" si="17"/>
        <v>48816</v>
      </c>
      <c r="R14" s="89">
        <f t="shared" si="4"/>
        <v>49549</v>
      </c>
      <c r="S14" s="89">
        <f t="shared" si="5"/>
        <v>50912</v>
      </c>
      <c r="T14" s="89">
        <f t="shared" si="5"/>
        <v>52313</v>
      </c>
      <c r="U14" s="89">
        <f t="shared" si="18"/>
        <v>52313</v>
      </c>
      <c r="V14" s="89">
        <f t="shared" si="19"/>
        <v>54928.65</v>
      </c>
      <c r="W14" s="89">
        <f t="shared" si="20"/>
        <v>58500</v>
      </c>
      <c r="X14" s="89">
        <f t="shared" si="21"/>
        <v>61718</v>
      </c>
      <c r="Y14" s="101">
        <f t="shared" si="22"/>
        <v>64187</v>
      </c>
      <c r="Z14" s="90">
        <v>43180</v>
      </c>
      <c r="AA14" s="72">
        <f t="shared" si="23"/>
        <v>43612</v>
      </c>
      <c r="AB14" s="72">
        <f t="shared" si="23"/>
        <v>44049</v>
      </c>
      <c r="AC14" s="89">
        <f t="shared" si="24"/>
        <v>44490</v>
      </c>
      <c r="AD14" s="89">
        <f t="shared" si="6"/>
        <v>45158</v>
      </c>
      <c r="AE14" s="89">
        <f t="shared" si="7"/>
        <v>46400</v>
      </c>
      <c r="AF14" s="89">
        <f t="shared" si="7"/>
        <v>47676</v>
      </c>
      <c r="AG14" s="89">
        <f t="shared" si="25"/>
        <v>47676</v>
      </c>
      <c r="AH14" s="89">
        <f t="shared" si="26"/>
        <v>50059.8</v>
      </c>
      <c r="AI14" s="89">
        <f t="shared" ref="AI14:AI60" si="37">ROUNDUP(AH14*1.065,0)</f>
        <v>53314</v>
      </c>
      <c r="AJ14" s="89">
        <f t="shared" si="27"/>
        <v>56247</v>
      </c>
      <c r="AK14" s="101">
        <f t="shared" si="28"/>
        <v>58497</v>
      </c>
      <c r="AL14" s="90">
        <v>41203</v>
      </c>
      <c r="AM14" s="72">
        <f t="shared" si="29"/>
        <v>41616</v>
      </c>
      <c r="AN14" s="72">
        <f t="shared" si="30"/>
        <v>42033</v>
      </c>
      <c r="AO14" s="105">
        <f t="shared" si="31"/>
        <v>42454</v>
      </c>
      <c r="AP14" s="89">
        <f t="shared" si="8"/>
        <v>43091</v>
      </c>
      <c r="AQ14" s="89">
        <f t="shared" si="9"/>
        <v>44277</v>
      </c>
      <c r="AR14" s="89">
        <f t="shared" si="10"/>
        <v>45495</v>
      </c>
      <c r="AS14" s="106">
        <f t="shared" si="32"/>
        <v>45495</v>
      </c>
      <c r="AT14" s="106">
        <f t="shared" si="33"/>
        <v>47769.75</v>
      </c>
      <c r="AU14" s="106">
        <f t="shared" si="34"/>
        <v>50876</v>
      </c>
      <c r="AV14" s="89">
        <f t="shared" si="35"/>
        <v>53675</v>
      </c>
      <c r="AW14" s="101">
        <f t="shared" si="36"/>
        <v>55822</v>
      </c>
    </row>
    <row r="15" spans="1:49" x14ac:dyDescent="0.2">
      <c r="A15" s="53">
        <v>4</v>
      </c>
      <c r="B15" s="90">
        <v>41150</v>
      </c>
      <c r="C15" s="72">
        <f t="shared" si="11"/>
        <v>41562</v>
      </c>
      <c r="D15" s="72">
        <f t="shared" si="11"/>
        <v>41978</v>
      </c>
      <c r="E15" s="89">
        <f t="shared" si="12"/>
        <v>42398</v>
      </c>
      <c r="F15" s="89">
        <f t="shared" si="0"/>
        <v>43034</v>
      </c>
      <c r="G15" s="89">
        <f t="shared" si="1"/>
        <v>44218</v>
      </c>
      <c r="H15" s="89">
        <f t="shared" si="2"/>
        <v>45434</v>
      </c>
      <c r="I15" s="89">
        <f t="shared" si="13"/>
        <v>45434</v>
      </c>
      <c r="J15" s="89">
        <f t="shared" si="3"/>
        <v>47705.700000000004</v>
      </c>
      <c r="K15" s="89">
        <f t="shared" si="14"/>
        <v>50806.570500000002</v>
      </c>
      <c r="L15" s="89">
        <v>53602</v>
      </c>
      <c r="M15" s="101">
        <f t="shared" si="15"/>
        <v>55747</v>
      </c>
      <c r="N15" s="90">
        <v>48377</v>
      </c>
      <c r="O15" s="72">
        <f t="shared" si="16"/>
        <v>48861</v>
      </c>
      <c r="P15" s="72">
        <f t="shared" si="16"/>
        <v>49350</v>
      </c>
      <c r="Q15" s="89">
        <f t="shared" si="17"/>
        <v>49844</v>
      </c>
      <c r="R15" s="89">
        <f t="shared" si="4"/>
        <v>50592</v>
      </c>
      <c r="S15" s="89">
        <f t="shared" si="5"/>
        <v>51984</v>
      </c>
      <c r="T15" s="89">
        <f t="shared" si="5"/>
        <v>53414</v>
      </c>
      <c r="U15" s="89">
        <f t="shared" si="18"/>
        <v>53414</v>
      </c>
      <c r="V15" s="89">
        <f t="shared" si="19"/>
        <v>56084.700000000004</v>
      </c>
      <c r="W15" s="89">
        <f t="shared" si="20"/>
        <v>59731</v>
      </c>
      <c r="X15" s="89">
        <f t="shared" si="21"/>
        <v>63017</v>
      </c>
      <c r="Y15" s="101">
        <f t="shared" si="22"/>
        <v>65538</v>
      </c>
      <c r="Z15" s="90">
        <v>44185</v>
      </c>
      <c r="AA15" s="72">
        <f t="shared" si="23"/>
        <v>44627</v>
      </c>
      <c r="AB15" s="72">
        <f t="shared" si="23"/>
        <v>45074</v>
      </c>
      <c r="AC15" s="89">
        <f t="shared" si="24"/>
        <v>45525</v>
      </c>
      <c r="AD15" s="89">
        <f t="shared" si="6"/>
        <v>46208</v>
      </c>
      <c r="AE15" s="89">
        <f t="shared" si="7"/>
        <v>47479</v>
      </c>
      <c r="AF15" s="89">
        <f t="shared" si="7"/>
        <v>48785</v>
      </c>
      <c r="AG15" s="89">
        <f t="shared" si="25"/>
        <v>48785</v>
      </c>
      <c r="AH15" s="89">
        <f t="shared" si="26"/>
        <v>51224.25</v>
      </c>
      <c r="AI15" s="89">
        <f t="shared" si="37"/>
        <v>54554</v>
      </c>
      <c r="AJ15" s="89">
        <f t="shared" si="27"/>
        <v>57555</v>
      </c>
      <c r="AK15" s="101">
        <f t="shared" si="28"/>
        <v>59858</v>
      </c>
      <c r="AL15" s="90">
        <v>42208</v>
      </c>
      <c r="AM15" s="72">
        <f t="shared" si="29"/>
        <v>42631</v>
      </c>
      <c r="AN15" s="72">
        <f t="shared" si="30"/>
        <v>43058</v>
      </c>
      <c r="AO15" s="105">
        <f t="shared" si="31"/>
        <v>43489</v>
      </c>
      <c r="AP15" s="89">
        <f t="shared" si="8"/>
        <v>44142</v>
      </c>
      <c r="AQ15" s="89">
        <f t="shared" si="9"/>
        <v>45356</v>
      </c>
      <c r="AR15" s="89">
        <f t="shared" si="10"/>
        <v>46604</v>
      </c>
      <c r="AS15" s="106">
        <f t="shared" si="32"/>
        <v>46604</v>
      </c>
      <c r="AT15" s="106">
        <f t="shared" si="33"/>
        <v>48934.200000000004</v>
      </c>
      <c r="AU15" s="106">
        <f t="shared" si="34"/>
        <v>52116</v>
      </c>
      <c r="AV15" s="89">
        <f t="shared" si="35"/>
        <v>54983</v>
      </c>
      <c r="AW15" s="101">
        <f t="shared" si="36"/>
        <v>57183</v>
      </c>
    </row>
    <row r="16" spans="1:49" x14ac:dyDescent="0.2">
      <c r="A16" s="53">
        <v>5</v>
      </c>
      <c r="B16" s="90">
        <v>42175</v>
      </c>
      <c r="C16" s="72">
        <f t="shared" si="11"/>
        <v>42597</v>
      </c>
      <c r="D16" s="72">
        <f t="shared" si="11"/>
        <v>43023</v>
      </c>
      <c r="E16" s="89">
        <f t="shared" si="12"/>
        <v>43454</v>
      </c>
      <c r="F16" s="89">
        <f t="shared" si="0"/>
        <v>44106</v>
      </c>
      <c r="G16" s="89">
        <f t="shared" si="1"/>
        <v>45319</v>
      </c>
      <c r="H16" s="89">
        <f t="shared" si="2"/>
        <v>46566</v>
      </c>
      <c r="I16" s="89">
        <f t="shared" si="13"/>
        <v>46566</v>
      </c>
      <c r="J16" s="89">
        <f t="shared" si="3"/>
        <v>48894.3</v>
      </c>
      <c r="K16" s="89">
        <f t="shared" si="14"/>
        <v>52072.429499999998</v>
      </c>
      <c r="L16" s="89">
        <v>54939</v>
      </c>
      <c r="M16" s="101">
        <f t="shared" si="15"/>
        <v>57137</v>
      </c>
      <c r="N16" s="90">
        <v>49406</v>
      </c>
      <c r="O16" s="72">
        <f t="shared" si="16"/>
        <v>49901</v>
      </c>
      <c r="P16" s="72">
        <f t="shared" si="16"/>
        <v>50401</v>
      </c>
      <c r="Q16" s="89">
        <f t="shared" si="17"/>
        <v>50906</v>
      </c>
      <c r="R16" s="89">
        <f t="shared" si="4"/>
        <v>51670</v>
      </c>
      <c r="S16" s="89">
        <f t="shared" si="5"/>
        <v>53091</v>
      </c>
      <c r="T16" s="89">
        <f t="shared" si="5"/>
        <v>54552</v>
      </c>
      <c r="U16" s="89">
        <f t="shared" si="18"/>
        <v>54552</v>
      </c>
      <c r="V16" s="89">
        <f t="shared" si="19"/>
        <v>57279.600000000006</v>
      </c>
      <c r="W16" s="89">
        <f t="shared" si="20"/>
        <v>61003</v>
      </c>
      <c r="X16" s="89">
        <f t="shared" si="21"/>
        <v>64359</v>
      </c>
      <c r="Y16" s="101">
        <f t="shared" si="22"/>
        <v>66934</v>
      </c>
      <c r="Z16" s="90">
        <v>45210</v>
      </c>
      <c r="AA16" s="72">
        <f t="shared" si="23"/>
        <v>45663</v>
      </c>
      <c r="AB16" s="72">
        <f t="shared" si="23"/>
        <v>46120</v>
      </c>
      <c r="AC16" s="89">
        <f t="shared" si="24"/>
        <v>46582</v>
      </c>
      <c r="AD16" s="89">
        <f t="shared" si="6"/>
        <v>47281</v>
      </c>
      <c r="AE16" s="89">
        <f t="shared" si="7"/>
        <v>48582</v>
      </c>
      <c r="AF16" s="89">
        <f t="shared" si="7"/>
        <v>49919</v>
      </c>
      <c r="AG16" s="89">
        <f t="shared" si="25"/>
        <v>49919</v>
      </c>
      <c r="AH16" s="89">
        <f t="shared" si="26"/>
        <v>52414.950000000004</v>
      </c>
      <c r="AI16" s="89">
        <f t="shared" si="37"/>
        <v>55822</v>
      </c>
      <c r="AJ16" s="89">
        <f t="shared" si="27"/>
        <v>58893</v>
      </c>
      <c r="AK16" s="101">
        <f t="shared" si="28"/>
        <v>61249</v>
      </c>
      <c r="AL16" s="90">
        <v>43234</v>
      </c>
      <c r="AM16" s="72">
        <f t="shared" si="29"/>
        <v>43667</v>
      </c>
      <c r="AN16" s="72">
        <f t="shared" si="30"/>
        <v>44104</v>
      </c>
      <c r="AO16" s="105">
        <f t="shared" si="31"/>
        <v>44546</v>
      </c>
      <c r="AP16" s="89">
        <f t="shared" si="8"/>
        <v>45215</v>
      </c>
      <c r="AQ16" s="89">
        <f t="shared" si="9"/>
        <v>46459</v>
      </c>
      <c r="AR16" s="89">
        <f t="shared" si="10"/>
        <v>47737</v>
      </c>
      <c r="AS16" s="106">
        <f t="shared" si="32"/>
        <v>47737</v>
      </c>
      <c r="AT16" s="106">
        <f t="shared" si="33"/>
        <v>50123.85</v>
      </c>
      <c r="AU16" s="106">
        <f t="shared" si="34"/>
        <v>53383</v>
      </c>
      <c r="AV16" s="89">
        <f t="shared" si="35"/>
        <v>56320</v>
      </c>
      <c r="AW16" s="101">
        <f t="shared" si="36"/>
        <v>58573</v>
      </c>
    </row>
    <row r="17" spans="1:49" x14ac:dyDescent="0.2">
      <c r="A17" s="53">
        <v>6</v>
      </c>
      <c r="B17" s="90">
        <v>43232</v>
      </c>
      <c r="C17" s="72">
        <f t="shared" si="11"/>
        <v>43665</v>
      </c>
      <c r="D17" s="72">
        <f t="shared" si="11"/>
        <v>44102</v>
      </c>
      <c r="E17" s="89">
        <f t="shared" si="12"/>
        <v>44544</v>
      </c>
      <c r="F17" s="89">
        <f t="shared" si="0"/>
        <v>45213</v>
      </c>
      <c r="G17" s="89">
        <f t="shared" si="1"/>
        <v>46457</v>
      </c>
      <c r="H17" s="89">
        <f t="shared" si="2"/>
        <v>47735</v>
      </c>
      <c r="I17" s="89">
        <f t="shared" si="13"/>
        <v>47735</v>
      </c>
      <c r="J17" s="89">
        <f t="shared" si="3"/>
        <v>50121.75</v>
      </c>
      <c r="K17" s="89">
        <f t="shared" si="14"/>
        <v>53379.66375</v>
      </c>
      <c r="L17" s="89">
        <f t="shared" ref="L17:L58" si="38">ROUNDUP(K17*1.055,0)</f>
        <v>56316</v>
      </c>
      <c r="M17" s="101">
        <f t="shared" si="15"/>
        <v>58569</v>
      </c>
      <c r="N17" s="90">
        <v>50461</v>
      </c>
      <c r="O17" s="72">
        <f t="shared" si="16"/>
        <v>50966</v>
      </c>
      <c r="P17" s="72">
        <f t="shared" si="16"/>
        <v>51476</v>
      </c>
      <c r="Q17" s="89">
        <f t="shared" si="17"/>
        <v>51991</v>
      </c>
      <c r="R17" s="89">
        <f t="shared" si="4"/>
        <v>52771</v>
      </c>
      <c r="S17" s="89">
        <f t="shared" si="5"/>
        <v>54223</v>
      </c>
      <c r="T17" s="89">
        <f t="shared" si="5"/>
        <v>55715</v>
      </c>
      <c r="U17" s="89">
        <f t="shared" si="18"/>
        <v>55715</v>
      </c>
      <c r="V17" s="89">
        <f t="shared" si="19"/>
        <v>58500.75</v>
      </c>
      <c r="W17" s="89">
        <f t="shared" si="20"/>
        <v>62304</v>
      </c>
      <c r="X17" s="89">
        <f t="shared" si="21"/>
        <v>65731</v>
      </c>
      <c r="Y17" s="101">
        <f t="shared" si="22"/>
        <v>68361</v>
      </c>
      <c r="Z17" s="90">
        <v>46264</v>
      </c>
      <c r="AA17" s="72">
        <f t="shared" si="23"/>
        <v>46727</v>
      </c>
      <c r="AB17" s="72">
        <f t="shared" si="23"/>
        <v>47195</v>
      </c>
      <c r="AC17" s="89">
        <f t="shared" si="24"/>
        <v>47667</v>
      </c>
      <c r="AD17" s="89">
        <f t="shared" si="6"/>
        <v>48383</v>
      </c>
      <c r="AE17" s="89">
        <f t="shared" si="7"/>
        <v>49714</v>
      </c>
      <c r="AF17" s="89">
        <f t="shared" si="7"/>
        <v>51082</v>
      </c>
      <c r="AG17" s="89">
        <f t="shared" si="25"/>
        <v>51082</v>
      </c>
      <c r="AH17" s="89">
        <f t="shared" si="26"/>
        <v>53636.100000000006</v>
      </c>
      <c r="AI17" s="89">
        <f t="shared" si="37"/>
        <v>57123</v>
      </c>
      <c r="AJ17" s="89">
        <f t="shared" si="27"/>
        <v>60265</v>
      </c>
      <c r="AK17" s="101">
        <f t="shared" si="28"/>
        <v>62676</v>
      </c>
      <c r="AL17" s="90">
        <v>44290</v>
      </c>
      <c r="AM17" s="72">
        <f t="shared" si="29"/>
        <v>44733</v>
      </c>
      <c r="AN17" s="72">
        <f t="shared" si="30"/>
        <v>45181</v>
      </c>
      <c r="AO17" s="105">
        <f t="shared" si="31"/>
        <v>45633</v>
      </c>
      <c r="AP17" s="89">
        <f t="shared" si="8"/>
        <v>46318</v>
      </c>
      <c r="AQ17" s="89">
        <f t="shared" si="9"/>
        <v>47592</v>
      </c>
      <c r="AR17" s="89">
        <f t="shared" si="10"/>
        <v>48901</v>
      </c>
      <c r="AS17" s="106">
        <f t="shared" si="32"/>
        <v>48901</v>
      </c>
      <c r="AT17" s="106">
        <f t="shared" si="33"/>
        <v>51346.05</v>
      </c>
      <c r="AU17" s="106">
        <f t="shared" si="34"/>
        <v>54685</v>
      </c>
      <c r="AV17" s="89">
        <f t="shared" si="35"/>
        <v>57693</v>
      </c>
      <c r="AW17" s="101">
        <f t="shared" si="36"/>
        <v>60001</v>
      </c>
    </row>
    <row r="18" spans="1:49" x14ac:dyDescent="0.2">
      <c r="A18" s="53">
        <v>7</v>
      </c>
      <c r="B18" s="90">
        <v>44397</v>
      </c>
      <c r="C18" s="72">
        <f t="shared" si="11"/>
        <v>44841</v>
      </c>
      <c r="D18" s="72">
        <f t="shared" si="11"/>
        <v>45290</v>
      </c>
      <c r="E18" s="89">
        <f t="shared" si="12"/>
        <v>45743</v>
      </c>
      <c r="F18" s="89">
        <f t="shared" si="0"/>
        <v>46430</v>
      </c>
      <c r="G18" s="89">
        <f t="shared" si="1"/>
        <v>47707</v>
      </c>
      <c r="H18" s="89">
        <f t="shared" si="2"/>
        <v>49019</v>
      </c>
      <c r="I18" s="89">
        <f t="shared" si="13"/>
        <v>49019</v>
      </c>
      <c r="J18" s="89">
        <f t="shared" si="3"/>
        <v>51469.950000000004</v>
      </c>
      <c r="K18" s="89">
        <f t="shared" si="14"/>
        <v>54815.496749999998</v>
      </c>
      <c r="L18" s="89">
        <f t="shared" si="38"/>
        <v>57831</v>
      </c>
      <c r="M18" s="101">
        <f t="shared" si="15"/>
        <v>60145</v>
      </c>
      <c r="N18" s="90">
        <v>51628</v>
      </c>
      <c r="O18" s="72">
        <f t="shared" si="16"/>
        <v>52145</v>
      </c>
      <c r="P18" s="72">
        <f t="shared" si="16"/>
        <v>52667</v>
      </c>
      <c r="Q18" s="89">
        <f t="shared" si="17"/>
        <v>53194</v>
      </c>
      <c r="R18" s="89">
        <f t="shared" si="4"/>
        <v>53992</v>
      </c>
      <c r="S18" s="89">
        <f t="shared" si="5"/>
        <v>55477</v>
      </c>
      <c r="T18" s="89">
        <f t="shared" si="5"/>
        <v>57003</v>
      </c>
      <c r="U18" s="89">
        <f t="shared" si="18"/>
        <v>57003</v>
      </c>
      <c r="V18" s="89">
        <f t="shared" si="19"/>
        <v>59853.15</v>
      </c>
      <c r="W18" s="89">
        <f t="shared" si="20"/>
        <v>63744</v>
      </c>
      <c r="X18" s="89">
        <f t="shared" si="21"/>
        <v>67250</v>
      </c>
      <c r="Y18" s="101">
        <f t="shared" si="22"/>
        <v>69940</v>
      </c>
      <c r="Z18" s="90">
        <v>47431</v>
      </c>
      <c r="AA18" s="72">
        <f t="shared" si="23"/>
        <v>47906</v>
      </c>
      <c r="AB18" s="72">
        <f t="shared" si="23"/>
        <v>48386</v>
      </c>
      <c r="AC18" s="89">
        <f t="shared" si="24"/>
        <v>48870</v>
      </c>
      <c r="AD18" s="89">
        <f t="shared" si="6"/>
        <v>49604</v>
      </c>
      <c r="AE18" s="89">
        <f t="shared" si="7"/>
        <v>50969</v>
      </c>
      <c r="AF18" s="89">
        <f t="shared" si="7"/>
        <v>52371</v>
      </c>
      <c r="AG18" s="89">
        <f t="shared" si="25"/>
        <v>52371</v>
      </c>
      <c r="AH18" s="89">
        <f t="shared" si="26"/>
        <v>54989.55</v>
      </c>
      <c r="AI18" s="89">
        <f t="shared" si="37"/>
        <v>58564</v>
      </c>
      <c r="AJ18" s="89">
        <f t="shared" si="27"/>
        <v>61786</v>
      </c>
      <c r="AK18" s="101">
        <f t="shared" si="28"/>
        <v>64258</v>
      </c>
      <c r="AL18" s="90">
        <v>45456</v>
      </c>
      <c r="AM18" s="72">
        <f t="shared" si="29"/>
        <v>45911</v>
      </c>
      <c r="AN18" s="72">
        <f t="shared" si="30"/>
        <v>46371</v>
      </c>
      <c r="AO18" s="105">
        <f t="shared" si="31"/>
        <v>46835</v>
      </c>
      <c r="AP18" s="89">
        <f t="shared" si="8"/>
        <v>47538</v>
      </c>
      <c r="AQ18" s="89">
        <f t="shared" si="9"/>
        <v>48846</v>
      </c>
      <c r="AR18" s="89">
        <f t="shared" si="10"/>
        <v>50190</v>
      </c>
      <c r="AS18" s="106">
        <f t="shared" si="32"/>
        <v>50190</v>
      </c>
      <c r="AT18" s="106">
        <f t="shared" si="33"/>
        <v>52699.5</v>
      </c>
      <c r="AU18" s="106">
        <f t="shared" si="34"/>
        <v>56126</v>
      </c>
      <c r="AV18" s="89">
        <f t="shared" si="35"/>
        <v>59213</v>
      </c>
      <c r="AW18" s="101">
        <f t="shared" si="36"/>
        <v>61582</v>
      </c>
    </row>
    <row r="19" spans="1:49" x14ac:dyDescent="0.2">
      <c r="A19" s="53">
        <v>8</v>
      </c>
      <c r="B19" s="90">
        <v>45421</v>
      </c>
      <c r="C19" s="72">
        <f t="shared" si="11"/>
        <v>45876</v>
      </c>
      <c r="D19" s="72">
        <f t="shared" si="11"/>
        <v>46335</v>
      </c>
      <c r="E19" s="89">
        <f t="shared" si="12"/>
        <v>46799</v>
      </c>
      <c r="F19" s="89">
        <f t="shared" si="0"/>
        <v>47501</v>
      </c>
      <c r="G19" s="89">
        <f t="shared" si="1"/>
        <v>48808</v>
      </c>
      <c r="H19" s="89">
        <f t="shared" si="2"/>
        <v>50151</v>
      </c>
      <c r="I19" s="89">
        <f t="shared" si="13"/>
        <v>50151</v>
      </c>
      <c r="J19" s="89">
        <f t="shared" si="3"/>
        <v>52658.55</v>
      </c>
      <c r="K19" s="89">
        <f t="shared" si="14"/>
        <v>56081.355750000002</v>
      </c>
      <c r="L19" s="89">
        <v>59167</v>
      </c>
      <c r="M19" s="101">
        <f t="shared" si="15"/>
        <v>61534</v>
      </c>
      <c r="N19" s="90">
        <v>52650</v>
      </c>
      <c r="O19" s="72">
        <f t="shared" si="16"/>
        <v>53177</v>
      </c>
      <c r="P19" s="72">
        <f t="shared" si="16"/>
        <v>53709</v>
      </c>
      <c r="Q19" s="89">
        <f t="shared" si="17"/>
        <v>54247</v>
      </c>
      <c r="R19" s="89">
        <f t="shared" si="4"/>
        <v>55061</v>
      </c>
      <c r="S19" s="89">
        <f t="shared" si="5"/>
        <v>56576</v>
      </c>
      <c r="T19" s="89">
        <f t="shared" si="5"/>
        <v>58132</v>
      </c>
      <c r="U19" s="89">
        <f t="shared" si="18"/>
        <v>58132</v>
      </c>
      <c r="V19" s="89">
        <f t="shared" si="19"/>
        <v>61038.600000000006</v>
      </c>
      <c r="W19" s="89">
        <f t="shared" si="20"/>
        <v>65007</v>
      </c>
      <c r="X19" s="89">
        <f t="shared" si="21"/>
        <v>68583</v>
      </c>
      <c r="Y19" s="101">
        <f t="shared" si="22"/>
        <v>71327</v>
      </c>
      <c r="Z19" s="90">
        <v>48454</v>
      </c>
      <c r="AA19" s="72">
        <f t="shared" si="23"/>
        <v>48939</v>
      </c>
      <c r="AB19" s="72">
        <f t="shared" si="23"/>
        <v>49429</v>
      </c>
      <c r="AC19" s="89">
        <f t="shared" si="24"/>
        <v>49924</v>
      </c>
      <c r="AD19" s="89">
        <f t="shared" si="6"/>
        <v>50673</v>
      </c>
      <c r="AE19" s="89">
        <f t="shared" si="7"/>
        <v>52067</v>
      </c>
      <c r="AF19" s="89">
        <f t="shared" si="7"/>
        <v>53499</v>
      </c>
      <c r="AG19" s="89">
        <f t="shared" si="25"/>
        <v>53499</v>
      </c>
      <c r="AH19" s="89">
        <f t="shared" si="26"/>
        <v>56173.950000000004</v>
      </c>
      <c r="AI19" s="89">
        <f t="shared" si="37"/>
        <v>59826</v>
      </c>
      <c r="AJ19" s="89">
        <f t="shared" si="27"/>
        <v>63117</v>
      </c>
      <c r="AK19" s="101">
        <f t="shared" si="28"/>
        <v>65642</v>
      </c>
      <c r="AL19" s="90">
        <v>46474</v>
      </c>
      <c r="AM19" s="72">
        <f t="shared" si="29"/>
        <v>46939</v>
      </c>
      <c r="AN19" s="72">
        <f t="shared" si="30"/>
        <v>47409</v>
      </c>
      <c r="AO19" s="105">
        <f t="shared" si="31"/>
        <v>47884</v>
      </c>
      <c r="AP19" s="89">
        <f t="shared" si="8"/>
        <v>48603</v>
      </c>
      <c r="AQ19" s="89">
        <f t="shared" si="9"/>
        <v>49940</v>
      </c>
      <c r="AR19" s="89">
        <f t="shared" si="10"/>
        <v>51314</v>
      </c>
      <c r="AS19" s="106">
        <f t="shared" si="32"/>
        <v>51314</v>
      </c>
      <c r="AT19" s="106">
        <f t="shared" si="33"/>
        <v>53879.700000000004</v>
      </c>
      <c r="AU19" s="106">
        <f t="shared" si="34"/>
        <v>57383</v>
      </c>
      <c r="AV19" s="89">
        <f t="shared" si="35"/>
        <v>60540</v>
      </c>
      <c r="AW19" s="101">
        <f t="shared" si="36"/>
        <v>62962</v>
      </c>
    </row>
    <row r="20" spans="1:49" x14ac:dyDescent="0.2">
      <c r="A20" s="53">
        <f t="shared" ref="A20:A28" si="39">SUM(A19+1)</f>
        <v>9</v>
      </c>
      <c r="B20" s="90">
        <v>46555</v>
      </c>
      <c r="C20" s="72">
        <f t="shared" si="11"/>
        <v>47021</v>
      </c>
      <c r="D20" s="72">
        <f t="shared" si="11"/>
        <v>47492</v>
      </c>
      <c r="E20" s="89">
        <f t="shared" si="12"/>
        <v>47967</v>
      </c>
      <c r="F20" s="89">
        <f t="shared" si="0"/>
        <v>48687</v>
      </c>
      <c r="G20" s="89">
        <f t="shared" si="1"/>
        <v>50026</v>
      </c>
      <c r="H20" s="89">
        <f t="shared" si="2"/>
        <v>51402</v>
      </c>
      <c r="I20" s="89">
        <f t="shared" si="13"/>
        <v>51402</v>
      </c>
      <c r="J20" s="89">
        <f t="shared" si="3"/>
        <v>53972.100000000006</v>
      </c>
      <c r="K20" s="89">
        <f t="shared" si="14"/>
        <v>57480.286500000002</v>
      </c>
      <c r="L20" s="89">
        <v>60644</v>
      </c>
      <c r="M20" s="101">
        <f t="shared" si="15"/>
        <v>63070</v>
      </c>
      <c r="N20" s="90">
        <v>53780</v>
      </c>
      <c r="O20" s="72">
        <f t="shared" si="16"/>
        <v>54318</v>
      </c>
      <c r="P20" s="72">
        <f t="shared" si="16"/>
        <v>54862</v>
      </c>
      <c r="Q20" s="89">
        <f t="shared" si="17"/>
        <v>55411</v>
      </c>
      <c r="R20" s="89">
        <f t="shared" si="4"/>
        <v>56243</v>
      </c>
      <c r="S20" s="89">
        <f t="shared" si="5"/>
        <v>57790</v>
      </c>
      <c r="T20" s="89">
        <f t="shared" si="5"/>
        <v>59380</v>
      </c>
      <c r="U20" s="89">
        <f t="shared" si="18"/>
        <v>59380</v>
      </c>
      <c r="V20" s="89">
        <f t="shared" si="19"/>
        <v>62349</v>
      </c>
      <c r="W20" s="89">
        <f t="shared" si="20"/>
        <v>66402</v>
      </c>
      <c r="X20" s="89">
        <f t="shared" si="21"/>
        <v>70055</v>
      </c>
      <c r="Y20" s="101">
        <f t="shared" si="22"/>
        <v>72858</v>
      </c>
      <c r="Z20" s="90">
        <v>49587</v>
      </c>
      <c r="AA20" s="72">
        <f t="shared" si="23"/>
        <v>50083</v>
      </c>
      <c r="AB20" s="72">
        <f t="shared" si="23"/>
        <v>50584</v>
      </c>
      <c r="AC20" s="89">
        <f t="shared" si="24"/>
        <v>51090</v>
      </c>
      <c r="AD20" s="89">
        <f t="shared" si="6"/>
        <v>51857</v>
      </c>
      <c r="AE20" s="89">
        <f t="shared" si="7"/>
        <v>53284</v>
      </c>
      <c r="AF20" s="89">
        <f t="shared" si="7"/>
        <v>54750</v>
      </c>
      <c r="AG20" s="89">
        <f t="shared" si="25"/>
        <v>54750</v>
      </c>
      <c r="AH20" s="89">
        <f t="shared" si="26"/>
        <v>57487.5</v>
      </c>
      <c r="AI20" s="89">
        <f t="shared" si="37"/>
        <v>61225</v>
      </c>
      <c r="AJ20" s="89">
        <f t="shared" si="27"/>
        <v>64593</v>
      </c>
      <c r="AK20" s="101">
        <f t="shared" si="28"/>
        <v>67177</v>
      </c>
      <c r="AL20" s="90">
        <v>47611</v>
      </c>
      <c r="AM20" s="72">
        <f t="shared" si="29"/>
        <v>48088</v>
      </c>
      <c r="AN20" s="72">
        <f t="shared" si="30"/>
        <v>48569</v>
      </c>
      <c r="AO20" s="105">
        <f t="shared" si="31"/>
        <v>49055</v>
      </c>
      <c r="AP20" s="89">
        <f t="shared" si="8"/>
        <v>49791</v>
      </c>
      <c r="AQ20" s="89">
        <f t="shared" si="9"/>
        <v>51161</v>
      </c>
      <c r="AR20" s="89">
        <f t="shared" si="10"/>
        <v>52568</v>
      </c>
      <c r="AS20" s="106">
        <f t="shared" si="32"/>
        <v>52568</v>
      </c>
      <c r="AT20" s="106">
        <f t="shared" si="33"/>
        <v>55196.4</v>
      </c>
      <c r="AU20" s="106">
        <f t="shared" si="34"/>
        <v>58785</v>
      </c>
      <c r="AV20" s="89">
        <f t="shared" si="35"/>
        <v>62019</v>
      </c>
      <c r="AW20" s="101">
        <f t="shared" si="36"/>
        <v>64500</v>
      </c>
    </row>
    <row r="21" spans="1:49" x14ac:dyDescent="0.2">
      <c r="A21" s="53">
        <f t="shared" si="39"/>
        <v>10</v>
      </c>
      <c r="B21" s="90">
        <v>47750</v>
      </c>
      <c r="C21" s="72">
        <f t="shared" si="11"/>
        <v>48228</v>
      </c>
      <c r="D21" s="72">
        <f t="shared" si="11"/>
        <v>48711</v>
      </c>
      <c r="E21" s="89">
        <f t="shared" si="12"/>
        <v>49199</v>
      </c>
      <c r="F21" s="89">
        <f t="shared" si="0"/>
        <v>49937</v>
      </c>
      <c r="G21" s="89">
        <f t="shared" si="1"/>
        <v>51311</v>
      </c>
      <c r="H21" s="89">
        <f t="shared" si="2"/>
        <v>52723</v>
      </c>
      <c r="I21" s="89">
        <f t="shared" si="13"/>
        <v>52723</v>
      </c>
      <c r="J21" s="89">
        <f t="shared" si="3"/>
        <v>55359.15</v>
      </c>
      <c r="K21" s="89">
        <f t="shared" si="14"/>
        <v>58957.494749999998</v>
      </c>
      <c r="L21" s="89">
        <v>62202</v>
      </c>
      <c r="M21" s="101">
        <f t="shared" si="15"/>
        <v>64691</v>
      </c>
      <c r="N21" s="90">
        <v>54977</v>
      </c>
      <c r="O21" s="72">
        <f t="shared" si="16"/>
        <v>55527</v>
      </c>
      <c r="P21" s="72">
        <f t="shared" si="16"/>
        <v>56083</v>
      </c>
      <c r="Q21" s="89">
        <f t="shared" si="17"/>
        <v>56644</v>
      </c>
      <c r="R21" s="89">
        <f t="shared" si="4"/>
        <v>57494</v>
      </c>
      <c r="S21" s="89">
        <f t="shared" si="5"/>
        <v>59076</v>
      </c>
      <c r="T21" s="89">
        <f t="shared" si="5"/>
        <v>60701</v>
      </c>
      <c r="U21" s="89">
        <f t="shared" si="18"/>
        <v>60701</v>
      </c>
      <c r="V21" s="89">
        <f t="shared" si="19"/>
        <v>63736.05</v>
      </c>
      <c r="W21" s="89">
        <f t="shared" si="20"/>
        <v>67879</v>
      </c>
      <c r="X21" s="89">
        <f t="shared" si="21"/>
        <v>71613</v>
      </c>
      <c r="Y21" s="101">
        <f t="shared" si="22"/>
        <v>74478</v>
      </c>
      <c r="Z21" s="90">
        <v>50785</v>
      </c>
      <c r="AA21" s="72">
        <f t="shared" si="23"/>
        <v>51293</v>
      </c>
      <c r="AB21" s="72">
        <f t="shared" si="23"/>
        <v>51806</v>
      </c>
      <c r="AC21" s="89">
        <f t="shared" si="24"/>
        <v>52325</v>
      </c>
      <c r="AD21" s="89">
        <f t="shared" si="6"/>
        <v>53110</v>
      </c>
      <c r="AE21" s="89">
        <f t="shared" si="7"/>
        <v>54571</v>
      </c>
      <c r="AF21" s="89">
        <f t="shared" si="7"/>
        <v>56072</v>
      </c>
      <c r="AG21" s="89">
        <f t="shared" si="25"/>
        <v>56072</v>
      </c>
      <c r="AH21" s="89">
        <f t="shared" si="26"/>
        <v>58875.600000000006</v>
      </c>
      <c r="AI21" s="89">
        <f t="shared" si="37"/>
        <v>62703</v>
      </c>
      <c r="AJ21" s="89">
        <f t="shared" si="27"/>
        <v>66152</v>
      </c>
      <c r="AK21" s="101">
        <f t="shared" si="28"/>
        <v>68799</v>
      </c>
      <c r="AL21" s="90">
        <v>48806</v>
      </c>
      <c r="AM21" s="72">
        <f t="shared" si="29"/>
        <v>49295</v>
      </c>
      <c r="AN21" s="72">
        <f t="shared" si="30"/>
        <v>49788</v>
      </c>
      <c r="AO21" s="105">
        <f t="shared" si="31"/>
        <v>50286</v>
      </c>
      <c r="AP21" s="89">
        <f t="shared" si="8"/>
        <v>51041</v>
      </c>
      <c r="AQ21" s="89">
        <f t="shared" si="9"/>
        <v>52445</v>
      </c>
      <c r="AR21" s="89">
        <f t="shared" si="10"/>
        <v>53888</v>
      </c>
      <c r="AS21" s="106">
        <f t="shared" si="32"/>
        <v>53888</v>
      </c>
      <c r="AT21" s="106">
        <f t="shared" si="33"/>
        <v>56582.400000000001</v>
      </c>
      <c r="AU21" s="106">
        <f t="shared" si="34"/>
        <v>60261</v>
      </c>
      <c r="AV21" s="89">
        <f t="shared" si="35"/>
        <v>63576</v>
      </c>
      <c r="AW21" s="101">
        <f t="shared" si="36"/>
        <v>66120</v>
      </c>
    </row>
    <row r="22" spans="1:49" x14ac:dyDescent="0.2">
      <c r="A22" s="53">
        <f t="shared" si="39"/>
        <v>11</v>
      </c>
      <c r="B22" s="90">
        <v>48991</v>
      </c>
      <c r="C22" s="72">
        <f t="shared" si="11"/>
        <v>49481</v>
      </c>
      <c r="D22" s="72">
        <f t="shared" si="11"/>
        <v>49976</v>
      </c>
      <c r="E22" s="89">
        <f t="shared" si="12"/>
        <v>50476</v>
      </c>
      <c r="F22" s="89">
        <f t="shared" si="0"/>
        <v>51234</v>
      </c>
      <c r="G22" s="89">
        <f t="shared" si="1"/>
        <v>52643</v>
      </c>
      <c r="H22" s="89">
        <f t="shared" si="2"/>
        <v>54091</v>
      </c>
      <c r="I22" s="89">
        <f t="shared" si="13"/>
        <v>54091</v>
      </c>
      <c r="J22" s="89">
        <f t="shared" si="3"/>
        <v>56795.55</v>
      </c>
      <c r="K22" s="89">
        <f t="shared" si="14"/>
        <v>60487.260750000001</v>
      </c>
      <c r="L22" s="89">
        <f t="shared" si="38"/>
        <v>63815</v>
      </c>
      <c r="M22" s="101">
        <f t="shared" si="15"/>
        <v>66368</v>
      </c>
      <c r="N22" s="90">
        <v>56213</v>
      </c>
      <c r="O22" s="72">
        <f t="shared" si="16"/>
        <v>56776</v>
      </c>
      <c r="P22" s="72">
        <f t="shared" si="16"/>
        <v>57344</v>
      </c>
      <c r="Q22" s="89">
        <f t="shared" si="17"/>
        <v>57918</v>
      </c>
      <c r="R22" s="89">
        <f t="shared" si="4"/>
        <v>58787</v>
      </c>
      <c r="S22" s="89">
        <f t="shared" si="5"/>
        <v>60404</v>
      </c>
      <c r="T22" s="89">
        <f t="shared" si="5"/>
        <v>62066</v>
      </c>
      <c r="U22" s="89">
        <f t="shared" si="18"/>
        <v>62066</v>
      </c>
      <c r="V22" s="89">
        <f t="shared" si="19"/>
        <v>65169.3</v>
      </c>
      <c r="W22" s="89">
        <f t="shared" si="20"/>
        <v>69406</v>
      </c>
      <c r="X22" s="89">
        <f t="shared" si="21"/>
        <v>73224</v>
      </c>
      <c r="Y22" s="101">
        <f t="shared" si="22"/>
        <v>76153</v>
      </c>
      <c r="Z22" s="90">
        <v>52019</v>
      </c>
      <c r="AA22" s="72">
        <f t="shared" si="23"/>
        <v>52540</v>
      </c>
      <c r="AB22" s="72">
        <f t="shared" si="23"/>
        <v>53066</v>
      </c>
      <c r="AC22" s="89">
        <f t="shared" si="24"/>
        <v>53597</v>
      </c>
      <c r="AD22" s="89">
        <f t="shared" si="6"/>
        <v>54401</v>
      </c>
      <c r="AE22" s="89">
        <f t="shared" si="7"/>
        <v>55898</v>
      </c>
      <c r="AF22" s="89">
        <f t="shared" si="7"/>
        <v>57436</v>
      </c>
      <c r="AG22" s="89">
        <f t="shared" si="25"/>
        <v>57436</v>
      </c>
      <c r="AH22" s="89">
        <f t="shared" si="26"/>
        <v>60307.8</v>
      </c>
      <c r="AI22" s="89">
        <f t="shared" si="37"/>
        <v>64228</v>
      </c>
      <c r="AJ22" s="89">
        <f t="shared" si="27"/>
        <v>67761</v>
      </c>
      <c r="AK22" s="101">
        <f t="shared" si="28"/>
        <v>70472</v>
      </c>
      <c r="AL22" s="90">
        <v>50043</v>
      </c>
      <c r="AM22" s="72">
        <f t="shared" si="29"/>
        <v>50544</v>
      </c>
      <c r="AN22" s="72">
        <f t="shared" si="30"/>
        <v>51050</v>
      </c>
      <c r="AO22" s="105">
        <f t="shared" si="31"/>
        <v>51561</v>
      </c>
      <c r="AP22" s="89">
        <f t="shared" si="8"/>
        <v>52335</v>
      </c>
      <c r="AQ22" s="89">
        <f t="shared" si="9"/>
        <v>53775</v>
      </c>
      <c r="AR22" s="89">
        <f t="shared" si="10"/>
        <v>55254</v>
      </c>
      <c r="AS22" s="106">
        <f t="shared" si="32"/>
        <v>55254</v>
      </c>
      <c r="AT22" s="106">
        <f t="shared" si="33"/>
        <v>58016.700000000004</v>
      </c>
      <c r="AU22" s="106">
        <f t="shared" si="34"/>
        <v>61789</v>
      </c>
      <c r="AV22" s="89">
        <f t="shared" si="35"/>
        <v>65188</v>
      </c>
      <c r="AW22" s="101">
        <f t="shared" si="36"/>
        <v>67796</v>
      </c>
    </row>
    <row r="23" spans="1:49" x14ac:dyDescent="0.2">
      <c r="A23" s="53">
        <f t="shared" si="39"/>
        <v>12</v>
      </c>
      <c r="B23" s="90">
        <v>50118</v>
      </c>
      <c r="C23" s="72">
        <f t="shared" si="11"/>
        <v>50620</v>
      </c>
      <c r="D23" s="72">
        <f t="shared" si="11"/>
        <v>51127</v>
      </c>
      <c r="E23" s="89">
        <f t="shared" si="12"/>
        <v>51639</v>
      </c>
      <c r="F23" s="89">
        <f t="shared" si="0"/>
        <v>52414</v>
      </c>
      <c r="G23" s="89">
        <f t="shared" si="1"/>
        <v>53856</v>
      </c>
      <c r="H23" s="89">
        <f t="shared" si="2"/>
        <v>55338</v>
      </c>
      <c r="I23" s="89">
        <f t="shared" si="13"/>
        <v>55338</v>
      </c>
      <c r="J23" s="89">
        <f t="shared" si="3"/>
        <v>58104.9</v>
      </c>
      <c r="K23" s="89">
        <f t="shared" si="14"/>
        <v>61881.718499999995</v>
      </c>
      <c r="L23" s="89">
        <f t="shared" si="38"/>
        <v>65286</v>
      </c>
      <c r="M23" s="101">
        <f t="shared" si="15"/>
        <v>67898</v>
      </c>
      <c r="N23" s="90">
        <v>57347</v>
      </c>
      <c r="O23" s="72">
        <f t="shared" si="16"/>
        <v>57921</v>
      </c>
      <c r="P23" s="72">
        <f t="shared" si="16"/>
        <v>58501</v>
      </c>
      <c r="Q23" s="89">
        <f t="shared" si="17"/>
        <v>59087</v>
      </c>
      <c r="R23" s="89">
        <f t="shared" si="4"/>
        <v>59974</v>
      </c>
      <c r="S23" s="89">
        <f t="shared" si="5"/>
        <v>61624</v>
      </c>
      <c r="T23" s="89">
        <f t="shared" si="5"/>
        <v>63319</v>
      </c>
      <c r="U23" s="89">
        <f t="shared" si="18"/>
        <v>63319</v>
      </c>
      <c r="V23" s="89">
        <f t="shared" si="19"/>
        <v>66484.95</v>
      </c>
      <c r="W23" s="89">
        <f t="shared" si="20"/>
        <v>70807</v>
      </c>
      <c r="X23" s="89">
        <f t="shared" si="21"/>
        <v>74702</v>
      </c>
      <c r="Y23" s="101">
        <f t="shared" si="22"/>
        <v>77691</v>
      </c>
      <c r="Z23" s="90">
        <v>53154</v>
      </c>
      <c r="AA23" s="72">
        <f t="shared" si="23"/>
        <v>53686</v>
      </c>
      <c r="AB23" s="72">
        <f t="shared" si="23"/>
        <v>54223</v>
      </c>
      <c r="AC23" s="89">
        <f t="shared" si="24"/>
        <v>54766</v>
      </c>
      <c r="AD23" s="89">
        <f t="shared" si="6"/>
        <v>55588</v>
      </c>
      <c r="AE23" s="89">
        <f t="shared" si="7"/>
        <v>57117</v>
      </c>
      <c r="AF23" s="89">
        <f t="shared" si="7"/>
        <v>58688</v>
      </c>
      <c r="AG23" s="89">
        <f t="shared" si="25"/>
        <v>58688</v>
      </c>
      <c r="AH23" s="89">
        <f t="shared" si="26"/>
        <v>61622.400000000001</v>
      </c>
      <c r="AI23" s="89">
        <f t="shared" si="37"/>
        <v>65628</v>
      </c>
      <c r="AJ23" s="89">
        <f t="shared" si="27"/>
        <v>69238</v>
      </c>
      <c r="AK23" s="101">
        <f t="shared" si="28"/>
        <v>72008</v>
      </c>
      <c r="AL23" s="90">
        <v>51178</v>
      </c>
      <c r="AM23" s="72">
        <f t="shared" si="29"/>
        <v>51690</v>
      </c>
      <c r="AN23" s="72">
        <f t="shared" si="30"/>
        <v>52207</v>
      </c>
      <c r="AO23" s="105">
        <f t="shared" si="31"/>
        <v>52730</v>
      </c>
      <c r="AP23" s="89">
        <f t="shared" si="8"/>
        <v>53521</v>
      </c>
      <c r="AQ23" s="89">
        <f t="shared" si="9"/>
        <v>54993</v>
      </c>
      <c r="AR23" s="89">
        <f t="shared" si="10"/>
        <v>56506</v>
      </c>
      <c r="AS23" s="106">
        <f t="shared" si="32"/>
        <v>56506</v>
      </c>
      <c r="AT23" s="106">
        <f t="shared" si="33"/>
        <v>59331.3</v>
      </c>
      <c r="AU23" s="106">
        <f t="shared" si="34"/>
        <v>63189</v>
      </c>
      <c r="AV23" s="89">
        <f t="shared" si="35"/>
        <v>66665</v>
      </c>
      <c r="AW23" s="101">
        <f t="shared" si="36"/>
        <v>69332</v>
      </c>
    </row>
    <row r="24" spans="1:49" x14ac:dyDescent="0.2">
      <c r="A24" s="53">
        <f t="shared" si="39"/>
        <v>13</v>
      </c>
      <c r="B24" s="90">
        <v>51372</v>
      </c>
      <c r="C24" s="72">
        <f t="shared" si="11"/>
        <v>51886</v>
      </c>
      <c r="D24" s="72">
        <f t="shared" si="11"/>
        <v>52405</v>
      </c>
      <c r="E24" s="89">
        <f t="shared" si="12"/>
        <v>52930</v>
      </c>
      <c r="F24" s="89">
        <f t="shared" si="0"/>
        <v>53724</v>
      </c>
      <c r="G24" s="89">
        <f t="shared" si="1"/>
        <v>55202</v>
      </c>
      <c r="H24" s="89">
        <f t="shared" si="2"/>
        <v>56721</v>
      </c>
      <c r="I24" s="89">
        <f t="shared" si="13"/>
        <v>56721</v>
      </c>
      <c r="J24" s="89">
        <f t="shared" si="3"/>
        <v>59557.05</v>
      </c>
      <c r="K24" s="89">
        <f t="shared" si="14"/>
        <v>63428.258249999999</v>
      </c>
      <c r="L24" s="89">
        <v>66919</v>
      </c>
      <c r="M24" s="101">
        <f t="shared" si="15"/>
        <v>69596</v>
      </c>
      <c r="N24" s="90">
        <v>58600</v>
      </c>
      <c r="O24" s="72">
        <f t="shared" si="16"/>
        <v>59186</v>
      </c>
      <c r="P24" s="72">
        <f t="shared" si="16"/>
        <v>59778</v>
      </c>
      <c r="Q24" s="89">
        <f t="shared" si="17"/>
        <v>60376</v>
      </c>
      <c r="R24" s="89">
        <f t="shared" si="4"/>
        <v>61282</v>
      </c>
      <c r="S24" s="89">
        <f t="shared" si="5"/>
        <v>62968</v>
      </c>
      <c r="T24" s="89">
        <f t="shared" si="5"/>
        <v>64700</v>
      </c>
      <c r="U24" s="89">
        <f t="shared" si="18"/>
        <v>64700</v>
      </c>
      <c r="V24" s="89">
        <f t="shared" si="19"/>
        <v>67935</v>
      </c>
      <c r="W24" s="89">
        <f t="shared" si="20"/>
        <v>72351</v>
      </c>
      <c r="X24" s="89">
        <f t="shared" si="21"/>
        <v>76331</v>
      </c>
      <c r="Y24" s="101">
        <f t="shared" si="22"/>
        <v>79385</v>
      </c>
      <c r="Z24" s="90">
        <v>54408</v>
      </c>
      <c r="AA24" s="72">
        <f t="shared" si="23"/>
        <v>54953</v>
      </c>
      <c r="AB24" s="72">
        <f t="shared" si="23"/>
        <v>55503</v>
      </c>
      <c r="AC24" s="89">
        <f t="shared" si="24"/>
        <v>56059</v>
      </c>
      <c r="AD24" s="89">
        <f t="shared" si="6"/>
        <v>56900</v>
      </c>
      <c r="AE24" s="89">
        <f t="shared" si="7"/>
        <v>58465</v>
      </c>
      <c r="AF24" s="89">
        <f t="shared" si="7"/>
        <v>60073</v>
      </c>
      <c r="AG24" s="89">
        <f t="shared" si="25"/>
        <v>60073</v>
      </c>
      <c r="AH24" s="89">
        <f t="shared" si="26"/>
        <v>63076.65</v>
      </c>
      <c r="AI24" s="89">
        <f t="shared" si="37"/>
        <v>67177</v>
      </c>
      <c r="AJ24" s="89">
        <f t="shared" si="27"/>
        <v>70872</v>
      </c>
      <c r="AK24" s="101">
        <f t="shared" si="28"/>
        <v>73707</v>
      </c>
      <c r="AL24" s="90">
        <v>52431</v>
      </c>
      <c r="AM24" s="72">
        <f t="shared" si="29"/>
        <v>52956</v>
      </c>
      <c r="AN24" s="72">
        <f t="shared" si="30"/>
        <v>53486</v>
      </c>
      <c r="AO24" s="105">
        <f t="shared" si="31"/>
        <v>54021</v>
      </c>
      <c r="AP24" s="89">
        <f t="shared" si="8"/>
        <v>54832</v>
      </c>
      <c r="AQ24" s="89">
        <f t="shared" si="9"/>
        <v>56340</v>
      </c>
      <c r="AR24" s="89">
        <f t="shared" si="10"/>
        <v>57890</v>
      </c>
      <c r="AS24" s="106">
        <f t="shared" si="32"/>
        <v>57890</v>
      </c>
      <c r="AT24" s="106">
        <f t="shared" si="33"/>
        <v>60784.5</v>
      </c>
      <c r="AU24" s="106">
        <f t="shared" si="34"/>
        <v>64737</v>
      </c>
      <c r="AV24" s="89">
        <f t="shared" si="35"/>
        <v>68298</v>
      </c>
      <c r="AW24" s="101">
        <f t="shared" si="36"/>
        <v>71030</v>
      </c>
    </row>
    <row r="25" spans="1:49" x14ac:dyDescent="0.2">
      <c r="A25" s="53">
        <f t="shared" si="39"/>
        <v>14</v>
      </c>
      <c r="B25" s="90">
        <v>52653</v>
      </c>
      <c r="C25" s="72">
        <f t="shared" si="11"/>
        <v>53180</v>
      </c>
      <c r="D25" s="72">
        <f t="shared" si="11"/>
        <v>53712</v>
      </c>
      <c r="E25" s="89">
        <f t="shared" si="12"/>
        <v>54250</v>
      </c>
      <c r="F25" s="89">
        <f t="shared" si="0"/>
        <v>55064</v>
      </c>
      <c r="G25" s="89">
        <f t="shared" si="1"/>
        <v>56579</v>
      </c>
      <c r="H25" s="89">
        <f t="shared" si="2"/>
        <v>58135</v>
      </c>
      <c r="I25" s="89">
        <f t="shared" si="13"/>
        <v>58135</v>
      </c>
      <c r="J25" s="89">
        <f t="shared" si="3"/>
        <v>61041.75</v>
      </c>
      <c r="K25" s="89">
        <f t="shared" si="14"/>
        <v>65009.463749999995</v>
      </c>
      <c r="L25" s="89">
        <v>68586</v>
      </c>
      <c r="M25" s="101">
        <f t="shared" si="15"/>
        <v>71330</v>
      </c>
      <c r="N25" s="90">
        <v>59880</v>
      </c>
      <c r="O25" s="72">
        <f t="shared" si="16"/>
        <v>60479</v>
      </c>
      <c r="P25" s="72">
        <f t="shared" si="16"/>
        <v>61084</v>
      </c>
      <c r="Q25" s="89">
        <f t="shared" si="17"/>
        <v>61695</v>
      </c>
      <c r="R25" s="89">
        <f t="shared" si="4"/>
        <v>62621</v>
      </c>
      <c r="S25" s="89">
        <f t="shared" si="5"/>
        <v>64344</v>
      </c>
      <c r="T25" s="89">
        <f t="shared" si="5"/>
        <v>66114</v>
      </c>
      <c r="U25" s="89">
        <f t="shared" si="18"/>
        <v>66114</v>
      </c>
      <c r="V25" s="89">
        <f t="shared" si="19"/>
        <v>69419.7</v>
      </c>
      <c r="W25" s="89">
        <f t="shared" si="20"/>
        <v>73932</v>
      </c>
      <c r="X25" s="89">
        <f t="shared" si="21"/>
        <v>77999</v>
      </c>
      <c r="Y25" s="101">
        <f t="shared" si="22"/>
        <v>81119</v>
      </c>
      <c r="Z25" s="90">
        <v>55681</v>
      </c>
      <c r="AA25" s="72">
        <f t="shared" si="23"/>
        <v>56238</v>
      </c>
      <c r="AB25" s="72">
        <f t="shared" si="23"/>
        <v>56801</v>
      </c>
      <c r="AC25" s="89">
        <f t="shared" si="24"/>
        <v>57370</v>
      </c>
      <c r="AD25" s="89">
        <f t="shared" si="6"/>
        <v>58231</v>
      </c>
      <c r="AE25" s="89">
        <f t="shared" si="7"/>
        <v>59833</v>
      </c>
      <c r="AF25" s="89">
        <f t="shared" si="7"/>
        <v>61479</v>
      </c>
      <c r="AG25" s="89">
        <f t="shared" si="25"/>
        <v>61479</v>
      </c>
      <c r="AH25" s="89">
        <f t="shared" si="26"/>
        <v>64552.950000000004</v>
      </c>
      <c r="AI25" s="89">
        <f t="shared" si="37"/>
        <v>68749</v>
      </c>
      <c r="AJ25" s="89">
        <f t="shared" si="27"/>
        <v>72531</v>
      </c>
      <c r="AK25" s="101">
        <f t="shared" si="28"/>
        <v>75433</v>
      </c>
      <c r="AL25" s="90">
        <v>53709</v>
      </c>
      <c r="AM25" s="72">
        <f t="shared" si="29"/>
        <v>54247</v>
      </c>
      <c r="AN25" s="72">
        <f t="shared" si="30"/>
        <v>54790</v>
      </c>
      <c r="AO25" s="105">
        <f t="shared" si="31"/>
        <v>55338</v>
      </c>
      <c r="AP25" s="89">
        <f t="shared" si="8"/>
        <v>56169</v>
      </c>
      <c r="AQ25" s="89">
        <f t="shared" si="9"/>
        <v>57714</v>
      </c>
      <c r="AR25" s="89">
        <f t="shared" si="10"/>
        <v>59302</v>
      </c>
      <c r="AS25" s="106">
        <f t="shared" si="32"/>
        <v>59302</v>
      </c>
      <c r="AT25" s="106">
        <f t="shared" si="33"/>
        <v>62267.100000000006</v>
      </c>
      <c r="AU25" s="106">
        <f t="shared" si="34"/>
        <v>66316</v>
      </c>
      <c r="AV25" s="89">
        <f t="shared" si="35"/>
        <v>69964</v>
      </c>
      <c r="AW25" s="101">
        <f t="shared" si="36"/>
        <v>72763</v>
      </c>
    </row>
    <row r="26" spans="1:49" x14ac:dyDescent="0.2">
      <c r="A26" s="53">
        <f t="shared" si="39"/>
        <v>15</v>
      </c>
      <c r="B26" s="90">
        <v>53963</v>
      </c>
      <c r="C26" s="72">
        <f t="shared" si="11"/>
        <v>54503</v>
      </c>
      <c r="D26" s="72">
        <f t="shared" si="11"/>
        <v>55049</v>
      </c>
      <c r="E26" s="89">
        <f t="shared" si="12"/>
        <v>55600</v>
      </c>
      <c r="F26" s="89">
        <f t="shared" si="0"/>
        <v>56434</v>
      </c>
      <c r="G26" s="89">
        <f t="shared" si="1"/>
        <v>57986</v>
      </c>
      <c r="H26" s="89">
        <f t="shared" si="2"/>
        <v>59581</v>
      </c>
      <c r="I26" s="89">
        <f t="shared" si="13"/>
        <v>59581</v>
      </c>
      <c r="J26" s="89">
        <f t="shared" si="3"/>
        <v>62560.05</v>
      </c>
      <c r="K26" s="89">
        <f t="shared" si="14"/>
        <v>66626.453250000006</v>
      </c>
      <c r="L26" s="89">
        <v>70293</v>
      </c>
      <c r="M26" s="101">
        <f t="shared" si="15"/>
        <v>73105</v>
      </c>
      <c r="N26" s="90">
        <v>61186</v>
      </c>
      <c r="O26" s="72">
        <f t="shared" si="16"/>
        <v>61798</v>
      </c>
      <c r="P26" s="72">
        <f t="shared" si="16"/>
        <v>62416</v>
      </c>
      <c r="Q26" s="89">
        <f t="shared" si="17"/>
        <v>63041</v>
      </c>
      <c r="R26" s="89">
        <f t="shared" si="4"/>
        <v>63987</v>
      </c>
      <c r="S26" s="89">
        <f t="shared" si="5"/>
        <v>65747</v>
      </c>
      <c r="T26" s="89">
        <f t="shared" si="5"/>
        <v>67556</v>
      </c>
      <c r="U26" s="89">
        <f t="shared" si="18"/>
        <v>67556</v>
      </c>
      <c r="V26" s="89">
        <f t="shared" si="19"/>
        <v>70933.8</v>
      </c>
      <c r="W26" s="89">
        <f t="shared" si="20"/>
        <v>75545</v>
      </c>
      <c r="X26" s="89">
        <f t="shared" si="21"/>
        <v>79700</v>
      </c>
      <c r="Y26" s="101">
        <f t="shared" si="22"/>
        <v>82888</v>
      </c>
      <c r="Z26" s="90">
        <v>56992</v>
      </c>
      <c r="AA26" s="72">
        <f t="shared" si="23"/>
        <v>57562</v>
      </c>
      <c r="AB26" s="72">
        <f t="shared" si="23"/>
        <v>58138</v>
      </c>
      <c r="AC26" s="89">
        <f t="shared" si="24"/>
        <v>58720</v>
      </c>
      <c r="AD26" s="89">
        <f t="shared" si="6"/>
        <v>59601</v>
      </c>
      <c r="AE26" s="89">
        <f t="shared" si="7"/>
        <v>61241</v>
      </c>
      <c r="AF26" s="89">
        <f t="shared" si="7"/>
        <v>62926</v>
      </c>
      <c r="AG26" s="89">
        <f t="shared" si="25"/>
        <v>62926</v>
      </c>
      <c r="AH26" s="89">
        <f t="shared" si="26"/>
        <v>66072.3</v>
      </c>
      <c r="AI26" s="89">
        <f t="shared" si="37"/>
        <v>70367</v>
      </c>
      <c r="AJ26" s="89">
        <f t="shared" si="27"/>
        <v>74238</v>
      </c>
      <c r="AK26" s="101">
        <f t="shared" si="28"/>
        <v>77208</v>
      </c>
      <c r="AL26" s="90">
        <v>55015</v>
      </c>
      <c r="AM26" s="72">
        <f t="shared" si="29"/>
        <v>55566</v>
      </c>
      <c r="AN26" s="72">
        <f t="shared" si="30"/>
        <v>56122</v>
      </c>
      <c r="AO26" s="105">
        <f t="shared" si="31"/>
        <v>56684</v>
      </c>
      <c r="AP26" s="89">
        <f t="shared" si="8"/>
        <v>57535</v>
      </c>
      <c r="AQ26" s="89">
        <f t="shared" si="9"/>
        <v>59118</v>
      </c>
      <c r="AR26" s="89">
        <f t="shared" si="10"/>
        <v>60744</v>
      </c>
      <c r="AS26" s="106">
        <f t="shared" si="32"/>
        <v>60744</v>
      </c>
      <c r="AT26" s="106">
        <f t="shared" si="33"/>
        <v>63781.200000000004</v>
      </c>
      <c r="AU26" s="106">
        <f t="shared" si="34"/>
        <v>67928</v>
      </c>
      <c r="AV26" s="89">
        <f t="shared" si="35"/>
        <v>71665</v>
      </c>
      <c r="AW26" s="101">
        <f t="shared" si="36"/>
        <v>74532</v>
      </c>
    </row>
    <row r="27" spans="1:49" x14ac:dyDescent="0.2">
      <c r="A27" s="53">
        <f t="shared" si="39"/>
        <v>16</v>
      </c>
      <c r="B27" s="90">
        <v>55397</v>
      </c>
      <c r="C27" s="72">
        <f t="shared" si="11"/>
        <v>55951</v>
      </c>
      <c r="D27" s="72">
        <f t="shared" si="11"/>
        <v>56511</v>
      </c>
      <c r="E27" s="89">
        <f t="shared" si="12"/>
        <v>57077</v>
      </c>
      <c r="F27" s="89">
        <f t="shared" si="0"/>
        <v>57934</v>
      </c>
      <c r="G27" s="89">
        <f t="shared" si="1"/>
        <v>59528</v>
      </c>
      <c r="H27" s="89">
        <f t="shared" si="2"/>
        <v>61166</v>
      </c>
      <c r="I27" s="89">
        <f t="shared" si="13"/>
        <v>61166</v>
      </c>
      <c r="J27" s="89">
        <f t="shared" si="3"/>
        <v>64224.3</v>
      </c>
      <c r="K27" s="89">
        <f t="shared" si="14"/>
        <v>68398.879499999995</v>
      </c>
      <c r="L27" s="89">
        <v>72162</v>
      </c>
      <c r="M27" s="101">
        <f t="shared" si="15"/>
        <v>75049</v>
      </c>
      <c r="N27" s="90">
        <v>62626</v>
      </c>
      <c r="O27" s="72">
        <f t="shared" si="16"/>
        <v>63253</v>
      </c>
      <c r="P27" s="72">
        <f t="shared" si="16"/>
        <v>63886</v>
      </c>
      <c r="Q27" s="89">
        <f t="shared" si="17"/>
        <v>64525</v>
      </c>
      <c r="R27" s="89">
        <f t="shared" si="4"/>
        <v>65493</v>
      </c>
      <c r="S27" s="89">
        <f t="shared" si="5"/>
        <v>67295</v>
      </c>
      <c r="T27" s="89">
        <f t="shared" si="5"/>
        <v>69146</v>
      </c>
      <c r="U27" s="89">
        <f t="shared" si="18"/>
        <v>69146</v>
      </c>
      <c r="V27" s="89">
        <f t="shared" si="19"/>
        <v>72603.3</v>
      </c>
      <c r="W27" s="89">
        <f t="shared" si="20"/>
        <v>77323</v>
      </c>
      <c r="X27" s="89">
        <f t="shared" si="21"/>
        <v>81576</v>
      </c>
      <c r="Y27" s="101">
        <f t="shared" si="22"/>
        <v>84840</v>
      </c>
      <c r="Z27" s="90">
        <v>58429</v>
      </c>
      <c r="AA27" s="72">
        <f t="shared" si="23"/>
        <v>59014</v>
      </c>
      <c r="AB27" s="72">
        <f t="shared" si="23"/>
        <v>59605</v>
      </c>
      <c r="AC27" s="89">
        <f t="shared" si="24"/>
        <v>60202</v>
      </c>
      <c r="AD27" s="89">
        <f t="shared" si="6"/>
        <v>61106</v>
      </c>
      <c r="AE27" s="89">
        <f t="shared" si="7"/>
        <v>62787</v>
      </c>
      <c r="AF27" s="89">
        <f t="shared" si="7"/>
        <v>64514</v>
      </c>
      <c r="AG27" s="89">
        <f t="shared" si="25"/>
        <v>64514</v>
      </c>
      <c r="AH27" s="89">
        <f t="shared" si="26"/>
        <v>67739.7</v>
      </c>
      <c r="AI27" s="89">
        <f t="shared" si="37"/>
        <v>72143</v>
      </c>
      <c r="AJ27" s="89">
        <f t="shared" si="27"/>
        <v>76111</v>
      </c>
      <c r="AK27" s="101">
        <f t="shared" si="28"/>
        <v>79156</v>
      </c>
      <c r="AL27" s="90">
        <v>56455</v>
      </c>
      <c r="AM27" s="72">
        <f t="shared" si="29"/>
        <v>57020</v>
      </c>
      <c r="AN27" s="72">
        <f t="shared" si="30"/>
        <v>57591</v>
      </c>
      <c r="AO27" s="105">
        <f t="shared" si="31"/>
        <v>58167</v>
      </c>
      <c r="AP27" s="89">
        <f t="shared" si="8"/>
        <v>59040</v>
      </c>
      <c r="AQ27" s="89">
        <f t="shared" si="9"/>
        <v>60664</v>
      </c>
      <c r="AR27" s="89">
        <f t="shared" si="10"/>
        <v>62333</v>
      </c>
      <c r="AS27" s="106">
        <f t="shared" si="32"/>
        <v>62333</v>
      </c>
      <c r="AT27" s="106">
        <f t="shared" si="33"/>
        <v>65449.65</v>
      </c>
      <c r="AU27" s="106">
        <f t="shared" si="34"/>
        <v>69705</v>
      </c>
      <c r="AV27" s="89">
        <f t="shared" si="35"/>
        <v>73539</v>
      </c>
      <c r="AW27" s="101">
        <f t="shared" si="36"/>
        <v>76481</v>
      </c>
    </row>
    <row r="28" spans="1:49" x14ac:dyDescent="0.2">
      <c r="A28" s="53">
        <f t="shared" si="39"/>
        <v>17</v>
      </c>
      <c r="B28" s="90">
        <v>56670</v>
      </c>
      <c r="C28" s="72">
        <f t="shared" si="11"/>
        <v>57237</v>
      </c>
      <c r="D28" s="72">
        <f>ROUNDUP(C28*1.01,0)</f>
        <v>57810</v>
      </c>
      <c r="E28" s="89">
        <f t="shared" si="12"/>
        <v>58389</v>
      </c>
      <c r="F28" s="89">
        <f t="shared" si="0"/>
        <v>59265</v>
      </c>
      <c r="G28" s="89">
        <f t="shared" si="1"/>
        <v>60895</v>
      </c>
      <c r="H28" s="89">
        <f t="shared" si="2"/>
        <v>62570</v>
      </c>
      <c r="I28" s="89">
        <f t="shared" si="13"/>
        <v>62570</v>
      </c>
      <c r="J28" s="89">
        <f t="shared" si="3"/>
        <v>65698.5</v>
      </c>
      <c r="K28" s="89">
        <f t="shared" si="14"/>
        <v>69968.902499999997</v>
      </c>
      <c r="L28" s="89">
        <v>73819</v>
      </c>
      <c r="M28" s="101">
        <f t="shared" si="15"/>
        <v>76772</v>
      </c>
      <c r="N28" s="90">
        <v>63900</v>
      </c>
      <c r="O28" s="72">
        <f t="shared" si="16"/>
        <v>64539</v>
      </c>
      <c r="P28" s="72">
        <f t="shared" si="16"/>
        <v>65185</v>
      </c>
      <c r="Q28" s="89">
        <f t="shared" si="17"/>
        <v>65837</v>
      </c>
      <c r="R28" s="89">
        <f t="shared" si="4"/>
        <v>66825</v>
      </c>
      <c r="S28" s="89">
        <f t="shared" si="5"/>
        <v>68663</v>
      </c>
      <c r="T28" s="89">
        <f t="shared" si="5"/>
        <v>70552</v>
      </c>
      <c r="U28" s="89">
        <f t="shared" si="18"/>
        <v>70552</v>
      </c>
      <c r="V28" s="89">
        <f t="shared" si="19"/>
        <v>74079.600000000006</v>
      </c>
      <c r="W28" s="89">
        <f t="shared" si="20"/>
        <v>78895</v>
      </c>
      <c r="X28" s="89">
        <f t="shared" si="21"/>
        <v>83235</v>
      </c>
      <c r="Y28" s="101">
        <f t="shared" si="22"/>
        <v>86565</v>
      </c>
      <c r="Z28" s="90">
        <v>59703</v>
      </c>
      <c r="AA28" s="72">
        <f t="shared" si="23"/>
        <v>60301</v>
      </c>
      <c r="AB28" s="72">
        <f t="shared" si="23"/>
        <v>60905</v>
      </c>
      <c r="AC28" s="89">
        <f t="shared" si="24"/>
        <v>61515</v>
      </c>
      <c r="AD28" s="89">
        <f t="shared" si="6"/>
        <v>62438</v>
      </c>
      <c r="AE28" s="89">
        <f t="shared" si="7"/>
        <v>64156</v>
      </c>
      <c r="AF28" s="89">
        <f t="shared" si="7"/>
        <v>65921</v>
      </c>
      <c r="AG28" s="89">
        <f t="shared" si="25"/>
        <v>65921</v>
      </c>
      <c r="AH28" s="89">
        <f t="shared" si="26"/>
        <v>69217.05</v>
      </c>
      <c r="AI28" s="89">
        <f t="shared" si="37"/>
        <v>73717</v>
      </c>
      <c r="AJ28" s="89">
        <f t="shared" si="27"/>
        <v>77772</v>
      </c>
      <c r="AK28" s="101">
        <f t="shared" si="28"/>
        <v>80883</v>
      </c>
      <c r="AL28" s="90">
        <v>57734</v>
      </c>
      <c r="AM28" s="72">
        <f t="shared" si="29"/>
        <v>58312</v>
      </c>
      <c r="AN28" s="72">
        <f t="shared" si="30"/>
        <v>58896</v>
      </c>
      <c r="AO28" s="105">
        <f t="shared" si="31"/>
        <v>59485</v>
      </c>
      <c r="AP28" s="89">
        <f t="shared" si="8"/>
        <v>60378</v>
      </c>
      <c r="AQ28" s="89">
        <f t="shared" si="9"/>
        <v>62039</v>
      </c>
      <c r="AR28" s="89">
        <f t="shared" si="10"/>
        <v>63746</v>
      </c>
      <c r="AS28" s="106">
        <f t="shared" si="32"/>
        <v>63746</v>
      </c>
      <c r="AT28" s="106">
        <f t="shared" si="33"/>
        <v>66933.3</v>
      </c>
      <c r="AU28" s="106">
        <f t="shared" si="34"/>
        <v>71285</v>
      </c>
      <c r="AV28" s="89">
        <f t="shared" si="35"/>
        <v>75206</v>
      </c>
      <c r="AW28" s="101">
        <f t="shared" si="36"/>
        <v>78215</v>
      </c>
    </row>
    <row r="29" spans="1:49" x14ac:dyDescent="0.2">
      <c r="A29" s="53">
        <v>18</v>
      </c>
      <c r="B29" s="90">
        <v>58096</v>
      </c>
      <c r="C29" s="73">
        <f>ROUNDUP(B29*1.01,0)</f>
        <v>58677</v>
      </c>
      <c r="D29" s="72">
        <f>ROUNDUP(C29*1.01,0)</f>
        <v>59264</v>
      </c>
      <c r="E29" s="89">
        <f t="shared" si="12"/>
        <v>59857</v>
      </c>
      <c r="F29" s="89">
        <f t="shared" si="0"/>
        <v>60755</v>
      </c>
      <c r="G29" s="89">
        <f t="shared" si="1"/>
        <v>62426</v>
      </c>
      <c r="H29" s="89">
        <f t="shared" si="2"/>
        <v>64143</v>
      </c>
      <c r="I29" s="89">
        <f t="shared" si="13"/>
        <v>64143</v>
      </c>
      <c r="J29" s="89">
        <f t="shared" si="3"/>
        <v>67350.150000000009</v>
      </c>
      <c r="K29" s="89">
        <f t="shared" si="14"/>
        <v>71727.909750000006</v>
      </c>
      <c r="L29" s="89">
        <v>75375</v>
      </c>
      <c r="M29" s="101">
        <f t="shared" si="15"/>
        <v>78390</v>
      </c>
      <c r="N29" s="90">
        <v>65324</v>
      </c>
      <c r="O29" s="73">
        <f>ROUNDUP(N29*1.01,0)</f>
        <v>65978</v>
      </c>
      <c r="P29" s="73">
        <f>ROUNDUP(O29*1.01,0)</f>
        <v>66638</v>
      </c>
      <c r="Q29" s="89">
        <f t="shared" si="17"/>
        <v>67305</v>
      </c>
      <c r="R29" s="89">
        <f t="shared" si="4"/>
        <v>68315</v>
      </c>
      <c r="S29" s="89">
        <f t="shared" si="5"/>
        <v>70194</v>
      </c>
      <c r="T29" s="89">
        <f t="shared" si="5"/>
        <v>72125</v>
      </c>
      <c r="U29" s="89">
        <f t="shared" si="18"/>
        <v>72125</v>
      </c>
      <c r="V29" s="89">
        <f t="shared" si="19"/>
        <v>75731.25</v>
      </c>
      <c r="W29" s="89">
        <f t="shared" si="20"/>
        <v>80654</v>
      </c>
      <c r="X29" s="89">
        <f t="shared" si="21"/>
        <v>85090</v>
      </c>
      <c r="Y29" s="101">
        <f t="shared" si="22"/>
        <v>88494</v>
      </c>
      <c r="Z29" s="90">
        <v>61131</v>
      </c>
      <c r="AA29" s="73">
        <f>ROUNDUP(Z29*1.01,0)</f>
        <v>61743</v>
      </c>
      <c r="AB29" s="73">
        <f>ROUNDUP(AA29*1.01,0)</f>
        <v>62361</v>
      </c>
      <c r="AC29" s="89">
        <f t="shared" si="24"/>
        <v>62985</v>
      </c>
      <c r="AD29" s="89">
        <f t="shared" si="6"/>
        <v>63930</v>
      </c>
      <c r="AE29" s="89">
        <f t="shared" si="7"/>
        <v>65689</v>
      </c>
      <c r="AF29" s="89">
        <f t="shared" si="7"/>
        <v>67496</v>
      </c>
      <c r="AG29" s="89">
        <f t="shared" si="25"/>
        <v>67496</v>
      </c>
      <c r="AH29" s="89">
        <f t="shared" si="26"/>
        <v>70870.8</v>
      </c>
      <c r="AI29" s="89">
        <f t="shared" si="37"/>
        <v>75478</v>
      </c>
      <c r="AJ29" s="89">
        <f t="shared" si="27"/>
        <v>79630</v>
      </c>
      <c r="AK29" s="101">
        <f t="shared" si="28"/>
        <v>82816</v>
      </c>
      <c r="AL29" s="90">
        <v>59151</v>
      </c>
      <c r="AM29" s="73">
        <f t="shared" ref="AM29:AM60" si="40">ROUNDUP(AL29*1.01,0)</f>
        <v>59743</v>
      </c>
      <c r="AN29" s="72">
        <f t="shared" si="30"/>
        <v>60341</v>
      </c>
      <c r="AO29" s="105">
        <f t="shared" si="31"/>
        <v>60945</v>
      </c>
      <c r="AP29" s="89">
        <f t="shared" si="8"/>
        <v>61860</v>
      </c>
      <c r="AQ29" s="89">
        <f t="shared" si="9"/>
        <v>63562</v>
      </c>
      <c r="AR29" s="89">
        <f t="shared" si="10"/>
        <v>65310</v>
      </c>
      <c r="AS29" s="106">
        <f t="shared" si="32"/>
        <v>65310</v>
      </c>
      <c r="AT29" s="106">
        <f t="shared" si="33"/>
        <v>68575.5</v>
      </c>
      <c r="AU29" s="106">
        <f t="shared" si="34"/>
        <v>73034</v>
      </c>
      <c r="AV29" s="89">
        <f t="shared" si="35"/>
        <v>77051</v>
      </c>
      <c r="AW29" s="101">
        <f t="shared" si="36"/>
        <v>80134</v>
      </c>
    </row>
    <row r="30" spans="1:49" x14ac:dyDescent="0.2">
      <c r="A30" s="53" t="s">
        <v>3</v>
      </c>
      <c r="B30" s="90">
        <v>58096</v>
      </c>
      <c r="C30" s="73">
        <f>SUM(B30)</f>
        <v>58096</v>
      </c>
      <c r="D30" s="72">
        <f>ROUNDUP(C30*1.01,0)</f>
        <v>58677</v>
      </c>
      <c r="E30" s="89">
        <f t="shared" si="12"/>
        <v>59264</v>
      </c>
      <c r="F30" s="89">
        <f t="shared" si="0"/>
        <v>60153</v>
      </c>
      <c r="G30" s="89">
        <f t="shared" si="1"/>
        <v>61808</v>
      </c>
      <c r="H30" s="89">
        <f t="shared" si="2"/>
        <v>63508</v>
      </c>
      <c r="I30" s="89">
        <f t="shared" si="13"/>
        <v>63508</v>
      </c>
      <c r="J30" s="89">
        <f t="shared" si="3"/>
        <v>66683.400000000009</v>
      </c>
      <c r="K30" s="89">
        <f t="shared" si="14"/>
        <v>71017.821000000011</v>
      </c>
      <c r="L30" s="89">
        <f t="shared" si="38"/>
        <v>74924</v>
      </c>
      <c r="M30" s="101">
        <f t="shared" si="15"/>
        <v>77921</v>
      </c>
      <c r="N30" s="90">
        <v>65324</v>
      </c>
      <c r="O30" s="73">
        <f>SUM(N30)</f>
        <v>65324</v>
      </c>
      <c r="P30" s="72">
        <f t="shared" ref="P30" si="41">ROUNDUP(O30*1.01,0)</f>
        <v>65978</v>
      </c>
      <c r="Q30" s="89">
        <f t="shared" si="17"/>
        <v>66638</v>
      </c>
      <c r="R30" s="89">
        <f t="shared" si="4"/>
        <v>67638</v>
      </c>
      <c r="S30" s="89">
        <f t="shared" si="5"/>
        <v>69499</v>
      </c>
      <c r="T30" s="89">
        <f t="shared" si="5"/>
        <v>71411</v>
      </c>
      <c r="U30" s="89">
        <f t="shared" si="18"/>
        <v>71411</v>
      </c>
      <c r="V30" s="89">
        <f t="shared" si="19"/>
        <v>74981.55</v>
      </c>
      <c r="W30" s="89">
        <f t="shared" si="20"/>
        <v>79856</v>
      </c>
      <c r="X30" s="89">
        <f t="shared" si="21"/>
        <v>84249</v>
      </c>
      <c r="Y30" s="101">
        <f t="shared" si="22"/>
        <v>87619</v>
      </c>
      <c r="Z30" s="90">
        <v>61131</v>
      </c>
      <c r="AA30" s="73">
        <f>SUM(Z30)</f>
        <v>61131</v>
      </c>
      <c r="AB30" s="72">
        <f t="shared" ref="AB30" si="42">ROUNDUP(AA30*1.01,0)</f>
        <v>61743</v>
      </c>
      <c r="AC30" s="89">
        <f t="shared" si="24"/>
        <v>62361</v>
      </c>
      <c r="AD30" s="89">
        <f t="shared" si="6"/>
        <v>63297</v>
      </c>
      <c r="AE30" s="89">
        <f t="shared" si="7"/>
        <v>65038</v>
      </c>
      <c r="AF30" s="89">
        <f t="shared" si="7"/>
        <v>66827</v>
      </c>
      <c r="AG30" s="89">
        <f t="shared" si="25"/>
        <v>66827</v>
      </c>
      <c r="AH30" s="89">
        <f t="shared" si="26"/>
        <v>70168.350000000006</v>
      </c>
      <c r="AI30" s="89">
        <f t="shared" si="37"/>
        <v>74730</v>
      </c>
      <c r="AJ30" s="89">
        <f t="shared" si="27"/>
        <v>78841</v>
      </c>
      <c r="AK30" s="101">
        <f t="shared" si="28"/>
        <v>81995</v>
      </c>
      <c r="AL30" s="90">
        <v>59151</v>
      </c>
      <c r="AM30" s="73">
        <f>SUM(AL30)</f>
        <v>59151</v>
      </c>
      <c r="AN30" s="72">
        <f>ROUNDUP(AM30*1.01,0)</f>
        <v>59743</v>
      </c>
      <c r="AO30" s="105">
        <f t="shared" si="31"/>
        <v>60341</v>
      </c>
      <c r="AP30" s="89">
        <f t="shared" si="8"/>
        <v>61247</v>
      </c>
      <c r="AQ30" s="89">
        <f t="shared" si="9"/>
        <v>62932</v>
      </c>
      <c r="AR30" s="89">
        <f t="shared" si="10"/>
        <v>64663</v>
      </c>
      <c r="AS30" s="106">
        <f t="shared" si="32"/>
        <v>64663</v>
      </c>
      <c r="AT30" s="106">
        <f t="shared" si="33"/>
        <v>67896.150000000009</v>
      </c>
      <c r="AU30" s="106">
        <f t="shared" si="34"/>
        <v>72311</v>
      </c>
      <c r="AV30" s="89">
        <f t="shared" si="35"/>
        <v>76289</v>
      </c>
      <c r="AW30" s="101">
        <f t="shared" si="36"/>
        <v>79341</v>
      </c>
    </row>
    <row r="31" spans="1:49" x14ac:dyDescent="0.2">
      <c r="A31" s="53">
        <v>19</v>
      </c>
      <c r="B31" s="90">
        <v>59535</v>
      </c>
      <c r="C31" s="73">
        <f>ROUNDUP(B31*1.01,0)</f>
        <v>60131</v>
      </c>
      <c r="D31" s="73">
        <f>ROUNDUP(C31*1.01,0)</f>
        <v>60733</v>
      </c>
      <c r="E31" s="89">
        <f t="shared" si="12"/>
        <v>61341</v>
      </c>
      <c r="F31" s="89">
        <f t="shared" si="0"/>
        <v>62262</v>
      </c>
      <c r="G31" s="89">
        <f t="shared" si="1"/>
        <v>63975</v>
      </c>
      <c r="H31" s="89">
        <f t="shared" si="2"/>
        <v>65735</v>
      </c>
      <c r="I31" s="89">
        <f t="shared" si="13"/>
        <v>65735</v>
      </c>
      <c r="J31" s="89">
        <f t="shared" si="3"/>
        <v>69021.75</v>
      </c>
      <c r="K31" s="89">
        <f t="shared" si="14"/>
        <v>73508.163749999992</v>
      </c>
      <c r="L31" s="89">
        <f t="shared" si="38"/>
        <v>77552</v>
      </c>
      <c r="M31" s="101">
        <f t="shared" si="15"/>
        <v>80655</v>
      </c>
      <c r="N31" s="90">
        <v>66764</v>
      </c>
      <c r="O31" s="73">
        <f t="shared" ref="O31:P32" si="43">ROUNDUP(N31*1.01,0)</f>
        <v>67432</v>
      </c>
      <c r="P31" s="73">
        <f t="shared" si="43"/>
        <v>68107</v>
      </c>
      <c r="Q31" s="89">
        <f t="shared" si="17"/>
        <v>68789</v>
      </c>
      <c r="R31" s="89">
        <f t="shared" si="4"/>
        <v>69821</v>
      </c>
      <c r="S31" s="89">
        <f t="shared" si="5"/>
        <v>71742</v>
      </c>
      <c r="T31" s="89">
        <f t="shared" si="5"/>
        <v>73715</v>
      </c>
      <c r="U31" s="89">
        <f t="shared" si="18"/>
        <v>73715</v>
      </c>
      <c r="V31" s="89">
        <f t="shared" si="19"/>
        <v>77400.75</v>
      </c>
      <c r="W31" s="89">
        <f t="shared" si="20"/>
        <v>82432</v>
      </c>
      <c r="X31" s="89">
        <f t="shared" si="21"/>
        <v>86966</v>
      </c>
      <c r="Y31" s="101">
        <f t="shared" si="22"/>
        <v>90445</v>
      </c>
      <c r="Z31" s="90">
        <v>62572</v>
      </c>
      <c r="AA31" s="73">
        <f t="shared" ref="AA31:AB32" si="44">ROUNDUP(Z31*1.01,0)</f>
        <v>63198</v>
      </c>
      <c r="AB31" s="73">
        <f t="shared" si="44"/>
        <v>63830</v>
      </c>
      <c r="AC31" s="89">
        <f t="shared" si="24"/>
        <v>64469</v>
      </c>
      <c r="AD31" s="89">
        <f t="shared" si="6"/>
        <v>65437</v>
      </c>
      <c r="AE31" s="89">
        <f t="shared" si="7"/>
        <v>67237</v>
      </c>
      <c r="AF31" s="89">
        <f t="shared" si="7"/>
        <v>69087</v>
      </c>
      <c r="AG31" s="89">
        <f t="shared" si="25"/>
        <v>69087</v>
      </c>
      <c r="AH31" s="89">
        <f t="shared" si="26"/>
        <v>72541.350000000006</v>
      </c>
      <c r="AI31" s="89">
        <f t="shared" si="37"/>
        <v>77257</v>
      </c>
      <c r="AJ31" s="89">
        <f t="shared" si="27"/>
        <v>81507</v>
      </c>
      <c r="AK31" s="101">
        <f t="shared" si="28"/>
        <v>84768</v>
      </c>
      <c r="AL31" s="90">
        <v>60592</v>
      </c>
      <c r="AM31" s="73">
        <f t="shared" si="40"/>
        <v>61198</v>
      </c>
      <c r="AN31" s="72">
        <f t="shared" si="30"/>
        <v>61810</v>
      </c>
      <c r="AO31" s="105">
        <f t="shared" si="31"/>
        <v>62429</v>
      </c>
      <c r="AP31" s="89">
        <f t="shared" si="8"/>
        <v>63366</v>
      </c>
      <c r="AQ31" s="89">
        <f t="shared" si="9"/>
        <v>65109</v>
      </c>
      <c r="AR31" s="89">
        <f t="shared" si="10"/>
        <v>66900</v>
      </c>
      <c r="AS31" s="106">
        <f t="shared" si="32"/>
        <v>66900</v>
      </c>
      <c r="AT31" s="106">
        <f t="shared" si="33"/>
        <v>70245</v>
      </c>
      <c r="AU31" s="106">
        <f t="shared" si="34"/>
        <v>74812</v>
      </c>
      <c r="AV31" s="89">
        <f t="shared" si="35"/>
        <v>78927</v>
      </c>
      <c r="AW31" s="101">
        <f t="shared" si="36"/>
        <v>82085</v>
      </c>
    </row>
    <row r="32" spans="1:49" x14ac:dyDescent="0.2">
      <c r="A32" s="53">
        <v>20</v>
      </c>
      <c r="B32" s="90">
        <v>61012</v>
      </c>
      <c r="C32" s="73">
        <f>ROUNDUP(B32*1.01,0)</f>
        <v>61623</v>
      </c>
      <c r="D32" s="73">
        <f>ROUNDUP(C32*1.01,0)</f>
        <v>62240</v>
      </c>
      <c r="E32" s="89">
        <f t="shared" si="12"/>
        <v>62863</v>
      </c>
      <c r="F32" s="89">
        <f t="shared" si="0"/>
        <v>63806</v>
      </c>
      <c r="G32" s="89">
        <f t="shared" si="1"/>
        <v>65561</v>
      </c>
      <c r="H32" s="89">
        <f t="shared" si="2"/>
        <v>67364</v>
      </c>
      <c r="I32" s="89">
        <f t="shared" si="13"/>
        <v>67364</v>
      </c>
      <c r="J32" s="89">
        <f t="shared" si="3"/>
        <v>70732.2</v>
      </c>
      <c r="K32" s="89">
        <f t="shared" si="14"/>
        <v>75329.792999999991</v>
      </c>
      <c r="L32" s="89">
        <v>79475</v>
      </c>
      <c r="M32" s="101">
        <f t="shared" si="15"/>
        <v>82654</v>
      </c>
      <c r="N32" s="90">
        <v>68240</v>
      </c>
      <c r="O32" s="73">
        <f t="shared" si="43"/>
        <v>68923</v>
      </c>
      <c r="P32" s="73">
        <f t="shared" si="43"/>
        <v>69613</v>
      </c>
      <c r="Q32" s="89">
        <f t="shared" si="17"/>
        <v>70310</v>
      </c>
      <c r="R32" s="89">
        <f t="shared" si="4"/>
        <v>71365</v>
      </c>
      <c r="S32" s="89">
        <f t="shared" si="5"/>
        <v>73328</v>
      </c>
      <c r="T32" s="89">
        <f t="shared" si="5"/>
        <v>75345</v>
      </c>
      <c r="U32" s="89">
        <f t="shared" si="18"/>
        <v>75345</v>
      </c>
      <c r="V32" s="89">
        <f t="shared" si="19"/>
        <v>79112.25</v>
      </c>
      <c r="W32" s="89">
        <f t="shared" si="20"/>
        <v>84255</v>
      </c>
      <c r="X32" s="89">
        <f t="shared" si="21"/>
        <v>88890</v>
      </c>
      <c r="Y32" s="101">
        <f t="shared" si="22"/>
        <v>92446</v>
      </c>
      <c r="Z32" s="90">
        <v>64046</v>
      </c>
      <c r="AA32" s="73">
        <f t="shared" si="44"/>
        <v>64687</v>
      </c>
      <c r="AB32" s="73">
        <f t="shared" si="44"/>
        <v>65334</v>
      </c>
      <c r="AC32" s="89">
        <f t="shared" si="24"/>
        <v>65988</v>
      </c>
      <c r="AD32" s="89">
        <f t="shared" si="6"/>
        <v>66978</v>
      </c>
      <c r="AE32" s="89">
        <f t="shared" si="7"/>
        <v>68820</v>
      </c>
      <c r="AF32" s="89">
        <f t="shared" si="7"/>
        <v>70713</v>
      </c>
      <c r="AG32" s="89">
        <f t="shared" si="25"/>
        <v>70713</v>
      </c>
      <c r="AH32" s="89">
        <f t="shared" si="26"/>
        <v>74248.650000000009</v>
      </c>
      <c r="AI32" s="89">
        <f t="shared" si="37"/>
        <v>79075</v>
      </c>
      <c r="AJ32" s="89">
        <f t="shared" si="27"/>
        <v>83425</v>
      </c>
      <c r="AK32" s="101">
        <f t="shared" si="28"/>
        <v>86762</v>
      </c>
      <c r="AL32" s="90">
        <v>62073</v>
      </c>
      <c r="AM32" s="73">
        <f t="shared" si="40"/>
        <v>62694</v>
      </c>
      <c r="AN32" s="72">
        <f t="shared" si="30"/>
        <v>63321</v>
      </c>
      <c r="AO32" s="105">
        <f t="shared" si="31"/>
        <v>63955</v>
      </c>
      <c r="AP32" s="89">
        <f t="shared" si="8"/>
        <v>64915</v>
      </c>
      <c r="AQ32" s="89">
        <f t="shared" si="9"/>
        <v>66701</v>
      </c>
      <c r="AR32" s="89">
        <f t="shared" si="10"/>
        <v>68536</v>
      </c>
      <c r="AS32" s="106">
        <f t="shared" si="32"/>
        <v>68536</v>
      </c>
      <c r="AT32" s="106">
        <f t="shared" si="33"/>
        <v>71962.8</v>
      </c>
      <c r="AU32" s="106">
        <f>ROUNDUP(AT32*1.065,0)</f>
        <v>76641</v>
      </c>
      <c r="AV32" s="89">
        <f t="shared" si="35"/>
        <v>80857</v>
      </c>
      <c r="AW32" s="101">
        <f t="shared" si="36"/>
        <v>84092</v>
      </c>
    </row>
    <row r="33" spans="1:49" x14ac:dyDescent="0.2">
      <c r="A33" s="53">
        <v>21</v>
      </c>
      <c r="B33" s="90">
        <v>62521</v>
      </c>
      <c r="C33" s="73">
        <f t="shared" ref="C33:D37" si="45">ROUNDUP(B33*1.01,0)</f>
        <v>63147</v>
      </c>
      <c r="D33" s="73">
        <f t="shared" si="45"/>
        <v>63779</v>
      </c>
      <c r="E33" s="89">
        <f t="shared" si="12"/>
        <v>64417</v>
      </c>
      <c r="F33" s="89">
        <f t="shared" si="0"/>
        <v>65384</v>
      </c>
      <c r="G33" s="89">
        <f t="shared" ref="G33:G58" si="46">ROUNDUP(F33*1.0275,0)</f>
        <v>67183</v>
      </c>
      <c r="H33" s="89">
        <f t="shared" si="2"/>
        <v>69031</v>
      </c>
      <c r="I33" s="89">
        <f t="shared" si="13"/>
        <v>69031</v>
      </c>
      <c r="J33" s="89">
        <f t="shared" si="3"/>
        <v>72482.55</v>
      </c>
      <c r="K33" s="89">
        <f t="shared" si="14"/>
        <v>77193.91575</v>
      </c>
      <c r="L33" s="89">
        <v>81441</v>
      </c>
      <c r="M33" s="101">
        <f t="shared" si="15"/>
        <v>84699</v>
      </c>
      <c r="N33" s="90">
        <v>69750</v>
      </c>
      <c r="O33" s="73">
        <f>ROUNDUP(N33*1.01,0)</f>
        <v>70448</v>
      </c>
      <c r="P33" s="73">
        <f>ROUNDUP(O33*1.01,0)</f>
        <v>71153</v>
      </c>
      <c r="Q33" s="89">
        <f t="shared" si="17"/>
        <v>71865</v>
      </c>
      <c r="R33" s="89">
        <f t="shared" si="4"/>
        <v>72943</v>
      </c>
      <c r="S33" s="89">
        <f t="shared" ref="S33:T58" si="47">ROUNDUP(R33*1.0275,0)</f>
        <v>74949</v>
      </c>
      <c r="T33" s="89">
        <f t="shared" si="47"/>
        <v>77011</v>
      </c>
      <c r="U33" s="89">
        <f t="shared" si="18"/>
        <v>77011</v>
      </c>
      <c r="V33" s="89">
        <f t="shared" si="19"/>
        <v>80861.55</v>
      </c>
      <c r="W33" s="89">
        <f t="shared" si="20"/>
        <v>86118</v>
      </c>
      <c r="X33" s="89">
        <f t="shared" si="21"/>
        <v>90855</v>
      </c>
      <c r="Y33" s="101">
        <f t="shared" si="22"/>
        <v>94490</v>
      </c>
      <c r="Z33" s="90">
        <v>65557</v>
      </c>
      <c r="AA33" s="73">
        <f>ROUNDUP(Z33*1.01,0)</f>
        <v>66213</v>
      </c>
      <c r="AB33" s="73">
        <f>ROUNDUP(AA33*1.01,0)</f>
        <v>66876</v>
      </c>
      <c r="AC33" s="89">
        <f t="shared" si="24"/>
        <v>67545</v>
      </c>
      <c r="AD33" s="89">
        <f t="shared" si="6"/>
        <v>68559</v>
      </c>
      <c r="AE33" s="89">
        <f t="shared" ref="AE33:AF58" si="48">ROUNDUP(AD33*1.0275,0)</f>
        <v>70445</v>
      </c>
      <c r="AF33" s="89">
        <f t="shared" si="48"/>
        <v>72383</v>
      </c>
      <c r="AG33" s="89">
        <f t="shared" si="25"/>
        <v>72383</v>
      </c>
      <c r="AH33" s="89">
        <f t="shared" si="26"/>
        <v>76002.150000000009</v>
      </c>
      <c r="AI33" s="89">
        <f t="shared" si="37"/>
        <v>80943</v>
      </c>
      <c r="AJ33" s="89">
        <f t="shared" si="27"/>
        <v>85395</v>
      </c>
      <c r="AK33" s="101">
        <f t="shared" si="28"/>
        <v>88811</v>
      </c>
      <c r="AL33" s="90">
        <v>63585</v>
      </c>
      <c r="AM33" s="73">
        <f t="shared" si="40"/>
        <v>64221</v>
      </c>
      <c r="AN33" s="72">
        <f t="shared" si="30"/>
        <v>64864</v>
      </c>
      <c r="AO33" s="105">
        <f t="shared" si="31"/>
        <v>65513</v>
      </c>
      <c r="AP33" s="89">
        <f t="shared" si="8"/>
        <v>66496</v>
      </c>
      <c r="AQ33" s="89">
        <f t="shared" ref="AQ33:AQ58" si="49">ROUNDUP(AP33*1.0275,0)</f>
        <v>68325</v>
      </c>
      <c r="AR33" s="89">
        <f t="shared" si="10"/>
        <v>70204</v>
      </c>
      <c r="AS33" s="106">
        <f t="shared" si="32"/>
        <v>70204</v>
      </c>
      <c r="AT33" s="106">
        <f t="shared" si="33"/>
        <v>73714.2</v>
      </c>
      <c r="AU33" s="106">
        <f t="shared" si="34"/>
        <v>78507</v>
      </c>
      <c r="AV33" s="89">
        <f t="shared" si="35"/>
        <v>82825</v>
      </c>
      <c r="AW33" s="101">
        <f t="shared" si="36"/>
        <v>86138</v>
      </c>
    </row>
    <row r="34" spans="1:49" x14ac:dyDescent="0.2">
      <c r="A34" s="53" t="s">
        <v>4</v>
      </c>
      <c r="B34" s="90">
        <v>62521</v>
      </c>
      <c r="C34" s="73">
        <f>SUM(B34)</f>
        <v>62521</v>
      </c>
      <c r="D34" s="73">
        <f>(C34*1.01)</f>
        <v>63146.21</v>
      </c>
      <c r="E34" s="89">
        <f t="shared" si="12"/>
        <v>63778</v>
      </c>
      <c r="F34" s="89">
        <f t="shared" si="0"/>
        <v>64735</v>
      </c>
      <c r="G34" s="89">
        <f t="shared" si="46"/>
        <v>66516</v>
      </c>
      <c r="H34" s="89">
        <f t="shared" si="2"/>
        <v>68346</v>
      </c>
      <c r="I34" s="89">
        <f t="shared" si="13"/>
        <v>68346</v>
      </c>
      <c r="J34" s="89">
        <f t="shared" si="3"/>
        <v>71763.3</v>
      </c>
      <c r="K34" s="89">
        <f t="shared" si="14"/>
        <v>76427.914499999999</v>
      </c>
      <c r="L34" s="89">
        <f t="shared" si="38"/>
        <v>80632</v>
      </c>
      <c r="M34" s="101">
        <f t="shared" si="15"/>
        <v>83858</v>
      </c>
      <c r="N34" s="90">
        <v>69750</v>
      </c>
      <c r="O34" s="73">
        <f>SUM(N34*1)</f>
        <v>69750</v>
      </c>
      <c r="P34" s="73">
        <f t="shared" ref="P34" si="50">ROUNDUP(O34*1.01,0)</f>
        <v>70448</v>
      </c>
      <c r="Q34" s="89">
        <f t="shared" si="17"/>
        <v>71153</v>
      </c>
      <c r="R34" s="89">
        <f t="shared" si="4"/>
        <v>72221</v>
      </c>
      <c r="S34" s="89">
        <f t="shared" si="47"/>
        <v>74208</v>
      </c>
      <c r="T34" s="89">
        <f t="shared" si="47"/>
        <v>76249</v>
      </c>
      <c r="U34" s="89">
        <f t="shared" si="18"/>
        <v>76249</v>
      </c>
      <c r="V34" s="89">
        <f t="shared" si="19"/>
        <v>80061.45</v>
      </c>
      <c r="W34" s="89">
        <f t="shared" si="20"/>
        <v>85266</v>
      </c>
      <c r="X34" s="89">
        <f t="shared" si="21"/>
        <v>89956</v>
      </c>
      <c r="Y34" s="101">
        <f t="shared" si="22"/>
        <v>93555</v>
      </c>
      <c r="Z34" s="90">
        <v>65557</v>
      </c>
      <c r="AA34" s="73">
        <f>SUM(Z34*1)</f>
        <v>65557</v>
      </c>
      <c r="AB34" s="73">
        <f t="shared" ref="AB34" si="51">ROUNDUP(AA34*1.01,0)</f>
        <v>66213</v>
      </c>
      <c r="AC34" s="89">
        <f t="shared" si="24"/>
        <v>66876</v>
      </c>
      <c r="AD34" s="89">
        <f t="shared" si="6"/>
        <v>67880</v>
      </c>
      <c r="AE34" s="89">
        <f t="shared" si="48"/>
        <v>69747</v>
      </c>
      <c r="AF34" s="89">
        <f t="shared" si="48"/>
        <v>71666</v>
      </c>
      <c r="AG34" s="89">
        <f t="shared" si="25"/>
        <v>71666</v>
      </c>
      <c r="AH34" s="89">
        <f t="shared" si="26"/>
        <v>75249.3</v>
      </c>
      <c r="AI34" s="89">
        <f t="shared" si="37"/>
        <v>80141</v>
      </c>
      <c r="AJ34" s="89">
        <f t="shared" si="27"/>
        <v>84549</v>
      </c>
      <c r="AK34" s="101">
        <f t="shared" si="28"/>
        <v>87931</v>
      </c>
      <c r="AL34" s="90">
        <v>63585</v>
      </c>
      <c r="AM34" s="73">
        <f>SUM(AL34*1)</f>
        <v>63585</v>
      </c>
      <c r="AN34" s="72">
        <f>ROUNDUP(AM34*1.01,0)</f>
        <v>64221</v>
      </c>
      <c r="AO34" s="105">
        <f t="shared" si="31"/>
        <v>64864</v>
      </c>
      <c r="AP34" s="89">
        <f t="shared" si="8"/>
        <v>65837</v>
      </c>
      <c r="AQ34" s="89">
        <f t="shared" si="49"/>
        <v>67648</v>
      </c>
      <c r="AR34" s="89">
        <f t="shared" si="10"/>
        <v>69509</v>
      </c>
      <c r="AS34" s="106">
        <f t="shared" si="32"/>
        <v>69509</v>
      </c>
      <c r="AT34" s="106">
        <f t="shared" si="33"/>
        <v>72984.45</v>
      </c>
      <c r="AU34" s="106">
        <f t="shared" si="34"/>
        <v>77730</v>
      </c>
      <c r="AV34" s="89">
        <f t="shared" si="35"/>
        <v>82006</v>
      </c>
      <c r="AW34" s="101">
        <f t="shared" si="36"/>
        <v>85287</v>
      </c>
    </row>
    <row r="35" spans="1:49" x14ac:dyDescent="0.2">
      <c r="A35" s="53">
        <v>22</v>
      </c>
      <c r="B35" s="90">
        <v>64074</v>
      </c>
      <c r="C35" s="73">
        <f t="shared" si="45"/>
        <v>64715</v>
      </c>
      <c r="D35" s="73">
        <f t="shared" si="45"/>
        <v>65363</v>
      </c>
      <c r="E35" s="89">
        <f t="shared" si="12"/>
        <v>66017</v>
      </c>
      <c r="F35" s="89">
        <f t="shared" si="0"/>
        <v>67008</v>
      </c>
      <c r="G35" s="89">
        <f t="shared" si="46"/>
        <v>68851</v>
      </c>
      <c r="H35" s="89">
        <f t="shared" si="2"/>
        <v>70745</v>
      </c>
      <c r="I35" s="89">
        <f t="shared" si="13"/>
        <v>70745</v>
      </c>
      <c r="J35" s="89">
        <f t="shared" si="3"/>
        <v>74282.25</v>
      </c>
      <c r="K35" s="89">
        <f t="shared" si="14"/>
        <v>79110.596250000002</v>
      </c>
      <c r="L35" s="89">
        <v>83464</v>
      </c>
      <c r="M35" s="101">
        <f t="shared" si="15"/>
        <v>86803</v>
      </c>
      <c r="N35" s="90">
        <v>71302</v>
      </c>
      <c r="O35" s="73">
        <f t="shared" ref="O35:P37" si="52">ROUNDUP(N35*1.01,0)</f>
        <v>72016</v>
      </c>
      <c r="P35" s="73">
        <f t="shared" si="52"/>
        <v>72737</v>
      </c>
      <c r="Q35" s="89">
        <f t="shared" si="17"/>
        <v>73465</v>
      </c>
      <c r="R35" s="89">
        <f t="shared" si="4"/>
        <v>74567</v>
      </c>
      <c r="S35" s="89">
        <f t="shared" si="47"/>
        <v>76618</v>
      </c>
      <c r="T35" s="89">
        <f t="shared" si="47"/>
        <v>78725</v>
      </c>
      <c r="U35" s="89">
        <f t="shared" si="18"/>
        <v>78725</v>
      </c>
      <c r="V35" s="89">
        <f t="shared" si="19"/>
        <v>82661.25</v>
      </c>
      <c r="W35" s="89">
        <f t="shared" si="20"/>
        <v>88035</v>
      </c>
      <c r="X35" s="89">
        <f t="shared" si="21"/>
        <v>92877</v>
      </c>
      <c r="Y35" s="101">
        <f t="shared" si="22"/>
        <v>96593</v>
      </c>
      <c r="Z35" s="90">
        <v>67104</v>
      </c>
      <c r="AA35" s="73">
        <f t="shared" ref="AA35:AB37" si="53">ROUNDUP(Z35*1.01,0)</f>
        <v>67776</v>
      </c>
      <c r="AB35" s="73">
        <f t="shared" si="53"/>
        <v>68454</v>
      </c>
      <c r="AC35" s="89">
        <f t="shared" si="24"/>
        <v>69139</v>
      </c>
      <c r="AD35" s="89">
        <f t="shared" si="6"/>
        <v>70177</v>
      </c>
      <c r="AE35" s="89">
        <f t="shared" si="48"/>
        <v>72107</v>
      </c>
      <c r="AF35" s="89">
        <f t="shared" si="48"/>
        <v>74090</v>
      </c>
      <c r="AG35" s="89">
        <f t="shared" si="25"/>
        <v>74090</v>
      </c>
      <c r="AH35" s="89">
        <f t="shared" si="26"/>
        <v>77794.5</v>
      </c>
      <c r="AI35" s="89">
        <f t="shared" si="37"/>
        <v>82852</v>
      </c>
      <c r="AJ35" s="89">
        <f t="shared" si="27"/>
        <v>87409</v>
      </c>
      <c r="AK35" s="101">
        <f t="shared" si="28"/>
        <v>90906</v>
      </c>
      <c r="AL35" s="90">
        <v>65133</v>
      </c>
      <c r="AM35" s="73">
        <f t="shared" si="40"/>
        <v>65785</v>
      </c>
      <c r="AN35" s="72">
        <f t="shared" si="30"/>
        <v>66443</v>
      </c>
      <c r="AO35" s="105">
        <f t="shared" si="31"/>
        <v>67108</v>
      </c>
      <c r="AP35" s="89">
        <f t="shared" si="8"/>
        <v>68115</v>
      </c>
      <c r="AQ35" s="89">
        <f t="shared" si="49"/>
        <v>69989</v>
      </c>
      <c r="AR35" s="89">
        <f t="shared" si="10"/>
        <v>71914</v>
      </c>
      <c r="AS35" s="106">
        <f t="shared" si="32"/>
        <v>71914</v>
      </c>
      <c r="AT35" s="106">
        <f t="shared" si="33"/>
        <v>75509.7</v>
      </c>
      <c r="AU35" s="106">
        <f t="shared" si="34"/>
        <v>80419</v>
      </c>
      <c r="AV35" s="89">
        <f t="shared" si="35"/>
        <v>84843</v>
      </c>
      <c r="AW35" s="101">
        <f t="shared" si="36"/>
        <v>88237</v>
      </c>
    </row>
    <row r="36" spans="1:49" x14ac:dyDescent="0.2">
      <c r="A36" s="53">
        <v>23</v>
      </c>
      <c r="B36" s="90">
        <v>65661</v>
      </c>
      <c r="C36" s="73">
        <f t="shared" si="45"/>
        <v>66318</v>
      </c>
      <c r="D36" s="73">
        <f t="shared" si="45"/>
        <v>66982</v>
      </c>
      <c r="E36" s="89">
        <f t="shared" si="12"/>
        <v>67652</v>
      </c>
      <c r="F36" s="89">
        <f t="shared" si="0"/>
        <v>68667</v>
      </c>
      <c r="G36" s="89">
        <f t="shared" si="46"/>
        <v>70556</v>
      </c>
      <c r="H36" s="89">
        <f t="shared" si="2"/>
        <v>72497</v>
      </c>
      <c r="I36" s="89">
        <f t="shared" si="13"/>
        <v>72497</v>
      </c>
      <c r="J36" s="89">
        <f t="shared" si="3"/>
        <v>76121.850000000006</v>
      </c>
      <c r="K36" s="89">
        <f t="shared" si="14"/>
        <v>81069.770250000001</v>
      </c>
      <c r="L36" s="89">
        <f t="shared" si="38"/>
        <v>85529</v>
      </c>
      <c r="M36" s="101">
        <f t="shared" si="15"/>
        <v>88951</v>
      </c>
      <c r="N36" s="90">
        <v>72884</v>
      </c>
      <c r="O36" s="73">
        <f t="shared" si="52"/>
        <v>73613</v>
      </c>
      <c r="P36" s="73">
        <f t="shared" si="52"/>
        <v>74350</v>
      </c>
      <c r="Q36" s="89">
        <f t="shared" si="17"/>
        <v>75094</v>
      </c>
      <c r="R36" s="89">
        <f t="shared" si="4"/>
        <v>76221</v>
      </c>
      <c r="S36" s="89">
        <f t="shared" si="47"/>
        <v>78318</v>
      </c>
      <c r="T36" s="89">
        <f t="shared" si="47"/>
        <v>80472</v>
      </c>
      <c r="U36" s="89">
        <f t="shared" si="18"/>
        <v>80472</v>
      </c>
      <c r="V36" s="89">
        <f t="shared" si="19"/>
        <v>84495.6</v>
      </c>
      <c r="W36" s="89">
        <f t="shared" si="20"/>
        <v>89988</v>
      </c>
      <c r="X36" s="89">
        <f t="shared" si="21"/>
        <v>94938</v>
      </c>
      <c r="Y36" s="101">
        <f t="shared" si="22"/>
        <v>98736</v>
      </c>
      <c r="Z36" s="90">
        <v>68692</v>
      </c>
      <c r="AA36" s="73">
        <f t="shared" si="53"/>
        <v>69379</v>
      </c>
      <c r="AB36" s="73">
        <f t="shared" si="53"/>
        <v>70073</v>
      </c>
      <c r="AC36" s="89">
        <f t="shared" si="24"/>
        <v>70774</v>
      </c>
      <c r="AD36" s="89">
        <f t="shared" si="6"/>
        <v>71836</v>
      </c>
      <c r="AE36" s="89">
        <f t="shared" si="48"/>
        <v>73812</v>
      </c>
      <c r="AF36" s="89">
        <f t="shared" si="48"/>
        <v>75842</v>
      </c>
      <c r="AG36" s="89">
        <f t="shared" si="25"/>
        <v>75842</v>
      </c>
      <c r="AH36" s="89">
        <f t="shared" si="26"/>
        <v>79634.100000000006</v>
      </c>
      <c r="AI36" s="89">
        <f t="shared" si="37"/>
        <v>84811</v>
      </c>
      <c r="AJ36" s="89">
        <f t="shared" si="27"/>
        <v>89476</v>
      </c>
      <c r="AK36" s="101">
        <f t="shared" si="28"/>
        <v>93056</v>
      </c>
      <c r="AL36" s="90">
        <v>66715</v>
      </c>
      <c r="AM36" s="73">
        <f t="shared" si="40"/>
        <v>67383</v>
      </c>
      <c r="AN36" s="72">
        <f t="shared" si="30"/>
        <v>68057</v>
      </c>
      <c r="AO36" s="105">
        <f t="shared" si="31"/>
        <v>68738</v>
      </c>
      <c r="AP36" s="89">
        <f t="shared" si="8"/>
        <v>69770</v>
      </c>
      <c r="AQ36" s="89">
        <f t="shared" si="49"/>
        <v>71689</v>
      </c>
      <c r="AR36" s="89">
        <f t="shared" si="10"/>
        <v>73661</v>
      </c>
      <c r="AS36" s="106">
        <f t="shared" si="32"/>
        <v>73661</v>
      </c>
      <c r="AT36" s="106">
        <f t="shared" si="33"/>
        <v>77344.05</v>
      </c>
      <c r="AU36" s="106">
        <f t="shared" si="34"/>
        <v>82373</v>
      </c>
      <c r="AV36" s="89">
        <f t="shared" si="35"/>
        <v>86904</v>
      </c>
      <c r="AW36" s="101">
        <f t="shared" si="36"/>
        <v>90381</v>
      </c>
    </row>
    <row r="37" spans="1:49" x14ac:dyDescent="0.2">
      <c r="A37" s="53" t="s">
        <v>5</v>
      </c>
      <c r="B37" s="90">
        <v>67290</v>
      </c>
      <c r="C37" s="73">
        <v>67290</v>
      </c>
      <c r="D37" s="73">
        <f t="shared" si="45"/>
        <v>67963</v>
      </c>
      <c r="E37" s="89">
        <f t="shared" si="12"/>
        <v>68643</v>
      </c>
      <c r="F37" s="89">
        <f t="shared" si="0"/>
        <v>69673</v>
      </c>
      <c r="G37" s="89">
        <f t="shared" si="46"/>
        <v>71590</v>
      </c>
      <c r="H37" s="89">
        <f t="shared" si="2"/>
        <v>73559</v>
      </c>
      <c r="I37" s="89">
        <f t="shared" si="13"/>
        <v>73559</v>
      </c>
      <c r="J37" s="89">
        <f t="shared" si="3"/>
        <v>77236.95</v>
      </c>
      <c r="K37" s="89">
        <f t="shared" si="14"/>
        <v>82257.351749999987</v>
      </c>
      <c r="L37" s="89">
        <f t="shared" si="38"/>
        <v>86782</v>
      </c>
      <c r="M37" s="101">
        <f t="shared" si="15"/>
        <v>90254</v>
      </c>
      <c r="N37" s="90">
        <v>74518</v>
      </c>
      <c r="O37" s="73">
        <v>74518</v>
      </c>
      <c r="P37" s="73">
        <f t="shared" si="52"/>
        <v>75264</v>
      </c>
      <c r="Q37" s="89">
        <f t="shared" si="17"/>
        <v>76017</v>
      </c>
      <c r="R37" s="89">
        <f t="shared" si="4"/>
        <v>77158</v>
      </c>
      <c r="S37" s="89">
        <f t="shared" si="47"/>
        <v>79280</v>
      </c>
      <c r="T37" s="89">
        <f t="shared" si="47"/>
        <v>81461</v>
      </c>
      <c r="U37" s="89">
        <f t="shared" si="18"/>
        <v>81461</v>
      </c>
      <c r="V37" s="89">
        <f t="shared" si="19"/>
        <v>85534.05</v>
      </c>
      <c r="W37" s="89">
        <f t="shared" si="20"/>
        <v>91094</v>
      </c>
      <c r="X37" s="89">
        <f t="shared" si="21"/>
        <v>96105</v>
      </c>
      <c r="Y37" s="101">
        <f t="shared" si="22"/>
        <v>99950</v>
      </c>
      <c r="Z37" s="90">
        <v>70321</v>
      </c>
      <c r="AA37" s="73">
        <v>70321</v>
      </c>
      <c r="AB37" s="73">
        <f t="shared" si="53"/>
        <v>71025</v>
      </c>
      <c r="AC37" s="89">
        <f t="shared" si="24"/>
        <v>71736</v>
      </c>
      <c r="AD37" s="89">
        <f t="shared" si="6"/>
        <v>72813</v>
      </c>
      <c r="AE37" s="89">
        <f t="shared" si="48"/>
        <v>74816</v>
      </c>
      <c r="AF37" s="89">
        <f t="shared" si="48"/>
        <v>76874</v>
      </c>
      <c r="AG37" s="89">
        <f t="shared" si="25"/>
        <v>76874</v>
      </c>
      <c r="AH37" s="89">
        <f t="shared" si="26"/>
        <v>80717.7</v>
      </c>
      <c r="AI37" s="89">
        <f t="shared" si="37"/>
        <v>85965</v>
      </c>
      <c r="AJ37" s="89">
        <f t="shared" si="27"/>
        <v>90694</v>
      </c>
      <c r="AK37" s="101">
        <f t="shared" si="28"/>
        <v>94322</v>
      </c>
      <c r="AL37" s="90">
        <v>68350</v>
      </c>
      <c r="AM37" s="73">
        <v>68350</v>
      </c>
      <c r="AN37" s="72">
        <f>ROUNDUP(AM37*1.01,0)</f>
        <v>69034</v>
      </c>
      <c r="AO37" s="105">
        <f t="shared" si="31"/>
        <v>69725</v>
      </c>
      <c r="AP37" s="89">
        <f t="shared" si="8"/>
        <v>70771</v>
      </c>
      <c r="AQ37" s="89">
        <f t="shared" si="49"/>
        <v>72718</v>
      </c>
      <c r="AR37" s="89">
        <f t="shared" si="10"/>
        <v>74718</v>
      </c>
      <c r="AS37" s="106">
        <f t="shared" si="32"/>
        <v>74718</v>
      </c>
      <c r="AT37" s="106">
        <f t="shared" si="33"/>
        <v>78453.900000000009</v>
      </c>
      <c r="AU37" s="106">
        <f t="shared" si="34"/>
        <v>83555</v>
      </c>
      <c r="AV37" s="89">
        <f t="shared" si="35"/>
        <v>88151</v>
      </c>
      <c r="AW37" s="101">
        <f t="shared" si="36"/>
        <v>91678</v>
      </c>
    </row>
    <row r="38" spans="1:49" x14ac:dyDescent="0.2">
      <c r="A38" s="53">
        <v>24</v>
      </c>
      <c r="B38" s="90">
        <v>67290</v>
      </c>
      <c r="C38" s="73">
        <f>ROUNDUP(B38*1.01,0)</f>
        <v>67963</v>
      </c>
      <c r="D38" s="73">
        <f t="shared" ref="D38:D42" si="54">ROUNDUP(C38*1.01,0)</f>
        <v>68643</v>
      </c>
      <c r="E38" s="89">
        <f t="shared" si="12"/>
        <v>69330</v>
      </c>
      <c r="F38" s="89">
        <f t="shared" si="0"/>
        <v>70370</v>
      </c>
      <c r="G38" s="89">
        <f t="shared" si="46"/>
        <v>72306</v>
      </c>
      <c r="H38" s="89">
        <f t="shared" si="2"/>
        <v>74295</v>
      </c>
      <c r="I38" s="89">
        <f t="shared" si="13"/>
        <v>74295</v>
      </c>
      <c r="J38" s="89">
        <f t="shared" si="3"/>
        <v>78009.75</v>
      </c>
      <c r="K38" s="89">
        <f t="shared" si="14"/>
        <v>83080.383749999994</v>
      </c>
      <c r="L38" s="89">
        <v>87651</v>
      </c>
      <c r="M38" s="101">
        <f t="shared" si="15"/>
        <v>91158</v>
      </c>
      <c r="N38" s="90">
        <v>74518</v>
      </c>
      <c r="O38" s="73">
        <f>ROUNDUP(N38*1.01,0)</f>
        <v>75264</v>
      </c>
      <c r="P38" s="73">
        <f>ROUNDUP(O38*1.01,0)</f>
        <v>76017</v>
      </c>
      <c r="Q38" s="89">
        <f t="shared" si="17"/>
        <v>76778</v>
      </c>
      <c r="R38" s="89">
        <f t="shared" si="4"/>
        <v>77930</v>
      </c>
      <c r="S38" s="89">
        <f t="shared" si="47"/>
        <v>80074</v>
      </c>
      <c r="T38" s="89">
        <f t="shared" si="47"/>
        <v>82277</v>
      </c>
      <c r="U38" s="89">
        <f t="shared" si="18"/>
        <v>82277</v>
      </c>
      <c r="V38" s="89">
        <f t="shared" si="19"/>
        <v>86390.85</v>
      </c>
      <c r="W38" s="89">
        <f t="shared" si="20"/>
        <v>92007</v>
      </c>
      <c r="X38" s="89">
        <f t="shared" si="21"/>
        <v>97068</v>
      </c>
      <c r="Y38" s="101">
        <f t="shared" si="22"/>
        <v>100951</v>
      </c>
      <c r="Z38" s="90">
        <v>70321</v>
      </c>
      <c r="AA38" s="73">
        <f>ROUNDUP(Z38*1.01,0)</f>
        <v>71025</v>
      </c>
      <c r="AB38" s="73">
        <f>ROUNDUP(AA38*1.01,0)</f>
        <v>71736</v>
      </c>
      <c r="AC38" s="89">
        <f t="shared" si="24"/>
        <v>72454</v>
      </c>
      <c r="AD38" s="89">
        <f t="shared" si="6"/>
        <v>73541</v>
      </c>
      <c r="AE38" s="89">
        <f t="shared" si="48"/>
        <v>75564</v>
      </c>
      <c r="AF38" s="89">
        <f t="shared" si="48"/>
        <v>77643</v>
      </c>
      <c r="AG38" s="89">
        <f t="shared" si="25"/>
        <v>77643</v>
      </c>
      <c r="AH38" s="89">
        <f t="shared" si="26"/>
        <v>81525.150000000009</v>
      </c>
      <c r="AI38" s="89">
        <f t="shared" si="37"/>
        <v>86825</v>
      </c>
      <c r="AJ38" s="89">
        <f t="shared" si="27"/>
        <v>91601</v>
      </c>
      <c r="AK38" s="101">
        <f t="shared" si="28"/>
        <v>95266</v>
      </c>
      <c r="AL38" s="90">
        <v>68350</v>
      </c>
      <c r="AM38" s="73">
        <f t="shared" si="40"/>
        <v>69034</v>
      </c>
      <c r="AN38" s="72">
        <f t="shared" si="30"/>
        <v>69725</v>
      </c>
      <c r="AO38" s="105">
        <f t="shared" si="31"/>
        <v>70423</v>
      </c>
      <c r="AP38" s="89">
        <f t="shared" si="8"/>
        <v>71480</v>
      </c>
      <c r="AQ38" s="89">
        <f t="shared" si="49"/>
        <v>73446</v>
      </c>
      <c r="AR38" s="89">
        <f t="shared" si="10"/>
        <v>75466</v>
      </c>
      <c r="AS38" s="106">
        <f t="shared" si="32"/>
        <v>75466</v>
      </c>
      <c r="AT38" s="106">
        <f t="shared" si="33"/>
        <v>79239.3</v>
      </c>
      <c r="AU38" s="106">
        <f t="shared" si="34"/>
        <v>84391</v>
      </c>
      <c r="AV38" s="89">
        <f t="shared" si="35"/>
        <v>89033</v>
      </c>
      <c r="AW38" s="101">
        <f t="shared" si="36"/>
        <v>92595</v>
      </c>
    </row>
    <row r="39" spans="1:49" x14ac:dyDescent="0.2">
      <c r="A39" s="53">
        <v>25</v>
      </c>
      <c r="B39" s="90">
        <v>68962</v>
      </c>
      <c r="C39" s="73">
        <f>ROUNDUP(B39*1.01,0)</f>
        <v>69652</v>
      </c>
      <c r="D39" s="73">
        <f t="shared" si="54"/>
        <v>70349</v>
      </c>
      <c r="E39" s="89">
        <f t="shared" si="12"/>
        <v>71053</v>
      </c>
      <c r="F39" s="89">
        <f t="shared" si="0"/>
        <v>72119</v>
      </c>
      <c r="G39" s="89">
        <f t="shared" si="46"/>
        <v>74103</v>
      </c>
      <c r="H39" s="89">
        <f t="shared" si="2"/>
        <v>76141</v>
      </c>
      <c r="I39" s="89">
        <f t="shared" si="13"/>
        <v>76141</v>
      </c>
      <c r="J39" s="89">
        <f t="shared" si="3"/>
        <v>79948.05</v>
      </c>
      <c r="K39" s="89">
        <f t="shared" si="14"/>
        <v>85144.673249999993</v>
      </c>
      <c r="L39" s="89">
        <v>89830</v>
      </c>
      <c r="M39" s="101">
        <f t="shared" si="15"/>
        <v>93424</v>
      </c>
      <c r="N39" s="90">
        <v>76187</v>
      </c>
      <c r="O39" s="73">
        <f t="shared" ref="O39:P41" si="55">ROUNDUP(N39*1.01,0)</f>
        <v>76949</v>
      </c>
      <c r="P39" s="73">
        <f t="shared" si="55"/>
        <v>77719</v>
      </c>
      <c r="Q39" s="89">
        <f t="shared" si="17"/>
        <v>78497</v>
      </c>
      <c r="R39" s="89">
        <f t="shared" si="4"/>
        <v>79675</v>
      </c>
      <c r="S39" s="89">
        <f t="shared" si="47"/>
        <v>81867</v>
      </c>
      <c r="T39" s="89">
        <f t="shared" si="47"/>
        <v>84119</v>
      </c>
      <c r="U39" s="89">
        <f t="shared" si="18"/>
        <v>84119</v>
      </c>
      <c r="V39" s="89">
        <f t="shared" si="19"/>
        <v>88324.95</v>
      </c>
      <c r="W39" s="89">
        <f t="shared" si="20"/>
        <v>94067</v>
      </c>
      <c r="X39" s="89">
        <f t="shared" si="21"/>
        <v>99241</v>
      </c>
      <c r="Y39" s="101">
        <f t="shared" si="22"/>
        <v>103211</v>
      </c>
      <c r="Z39" s="90">
        <v>71994</v>
      </c>
      <c r="AA39" s="73">
        <f t="shared" ref="AA39:AB41" si="56">ROUNDUP(Z39*1.01,0)</f>
        <v>72714</v>
      </c>
      <c r="AB39" s="73">
        <f t="shared" si="56"/>
        <v>73442</v>
      </c>
      <c r="AC39" s="89">
        <f t="shared" si="24"/>
        <v>74177</v>
      </c>
      <c r="AD39" s="89">
        <f t="shared" si="6"/>
        <v>75290</v>
      </c>
      <c r="AE39" s="89">
        <f t="shared" si="48"/>
        <v>77361</v>
      </c>
      <c r="AF39" s="89">
        <f t="shared" si="48"/>
        <v>79489</v>
      </c>
      <c r="AG39" s="89">
        <f t="shared" si="25"/>
        <v>79489</v>
      </c>
      <c r="AH39" s="89">
        <f t="shared" si="26"/>
        <v>83463.45</v>
      </c>
      <c r="AI39" s="89">
        <f t="shared" si="37"/>
        <v>88889</v>
      </c>
      <c r="AJ39" s="89">
        <f t="shared" si="27"/>
        <v>93778</v>
      </c>
      <c r="AK39" s="101">
        <f t="shared" si="28"/>
        <v>97530</v>
      </c>
      <c r="AL39" s="90">
        <v>70016</v>
      </c>
      <c r="AM39" s="73">
        <f t="shared" si="40"/>
        <v>70717</v>
      </c>
      <c r="AN39" s="72">
        <f t="shared" si="30"/>
        <v>71425</v>
      </c>
      <c r="AO39" s="105">
        <f t="shared" si="31"/>
        <v>72140</v>
      </c>
      <c r="AP39" s="89">
        <f t="shared" si="8"/>
        <v>73223</v>
      </c>
      <c r="AQ39" s="89">
        <f t="shared" si="49"/>
        <v>75237</v>
      </c>
      <c r="AR39" s="89">
        <f t="shared" si="10"/>
        <v>77307</v>
      </c>
      <c r="AS39" s="106">
        <f t="shared" si="32"/>
        <v>77307</v>
      </c>
      <c r="AT39" s="106">
        <f t="shared" si="33"/>
        <v>81172.350000000006</v>
      </c>
      <c r="AU39" s="106">
        <f t="shared" si="34"/>
        <v>86450</v>
      </c>
      <c r="AV39" s="89">
        <f t="shared" si="35"/>
        <v>91205</v>
      </c>
      <c r="AW39" s="101">
        <f t="shared" si="36"/>
        <v>94854</v>
      </c>
    </row>
    <row r="40" spans="1:49" x14ac:dyDescent="0.2">
      <c r="A40" s="53">
        <v>26</v>
      </c>
      <c r="B40" s="90">
        <v>70668</v>
      </c>
      <c r="C40" s="73">
        <f>ROUNDUP(B40*1.01,0)</f>
        <v>71375</v>
      </c>
      <c r="D40" s="73">
        <f t="shared" si="54"/>
        <v>72089</v>
      </c>
      <c r="E40" s="91">
        <f t="shared" si="12"/>
        <v>72810</v>
      </c>
      <c r="F40" s="91">
        <f t="shared" si="0"/>
        <v>73903</v>
      </c>
      <c r="G40" s="91">
        <f t="shared" si="46"/>
        <v>75936</v>
      </c>
      <c r="H40" s="91">
        <f t="shared" si="2"/>
        <v>78025</v>
      </c>
      <c r="I40" s="91">
        <f t="shared" si="13"/>
        <v>78025</v>
      </c>
      <c r="J40" s="91">
        <f t="shared" si="3"/>
        <v>81926.25</v>
      </c>
      <c r="K40" s="91">
        <v>87253</v>
      </c>
      <c r="L40" s="91">
        <f t="shared" si="38"/>
        <v>92052</v>
      </c>
      <c r="M40" s="101">
        <f t="shared" si="15"/>
        <v>95735</v>
      </c>
      <c r="N40" s="90">
        <v>77893</v>
      </c>
      <c r="O40" s="73">
        <f t="shared" si="55"/>
        <v>78672</v>
      </c>
      <c r="P40" s="73">
        <f t="shared" si="55"/>
        <v>79459</v>
      </c>
      <c r="Q40" s="89">
        <f t="shared" si="17"/>
        <v>80254</v>
      </c>
      <c r="R40" s="89">
        <f t="shared" si="4"/>
        <v>81458</v>
      </c>
      <c r="S40" s="89">
        <f t="shared" si="47"/>
        <v>83699</v>
      </c>
      <c r="T40" s="89">
        <f t="shared" si="47"/>
        <v>86001</v>
      </c>
      <c r="U40" s="89">
        <f t="shared" si="18"/>
        <v>86001</v>
      </c>
      <c r="V40" s="89">
        <f t="shared" si="19"/>
        <v>90301.05</v>
      </c>
      <c r="W40" s="89">
        <f t="shared" si="20"/>
        <v>96171</v>
      </c>
      <c r="X40" s="89">
        <f t="shared" si="21"/>
        <v>101461</v>
      </c>
      <c r="Y40" s="101">
        <f t="shared" si="22"/>
        <v>105520</v>
      </c>
      <c r="Z40" s="90">
        <v>73700</v>
      </c>
      <c r="AA40" s="73">
        <f t="shared" si="56"/>
        <v>74437</v>
      </c>
      <c r="AB40" s="73">
        <f t="shared" si="56"/>
        <v>75182</v>
      </c>
      <c r="AC40" s="89">
        <f t="shared" si="24"/>
        <v>75934</v>
      </c>
      <c r="AD40" s="89">
        <f t="shared" si="6"/>
        <v>77074</v>
      </c>
      <c r="AE40" s="89">
        <f t="shared" si="48"/>
        <v>79194</v>
      </c>
      <c r="AF40" s="89">
        <f t="shared" si="48"/>
        <v>81372</v>
      </c>
      <c r="AG40" s="89">
        <f t="shared" si="25"/>
        <v>81372</v>
      </c>
      <c r="AH40" s="89">
        <f t="shared" si="26"/>
        <v>85440.6</v>
      </c>
      <c r="AI40" s="89">
        <f t="shared" si="37"/>
        <v>90995</v>
      </c>
      <c r="AJ40" s="89">
        <f t="shared" si="27"/>
        <v>96000</v>
      </c>
      <c r="AK40" s="101">
        <f t="shared" si="28"/>
        <v>99840</v>
      </c>
      <c r="AL40" s="90">
        <v>71728</v>
      </c>
      <c r="AM40" s="73">
        <f t="shared" si="40"/>
        <v>72446</v>
      </c>
      <c r="AN40" s="72">
        <f t="shared" si="30"/>
        <v>73171</v>
      </c>
      <c r="AO40" s="105">
        <f t="shared" si="31"/>
        <v>73903</v>
      </c>
      <c r="AP40" s="89">
        <f t="shared" si="8"/>
        <v>75012</v>
      </c>
      <c r="AQ40" s="89">
        <f t="shared" si="49"/>
        <v>77075</v>
      </c>
      <c r="AR40" s="89">
        <f t="shared" si="10"/>
        <v>79195</v>
      </c>
      <c r="AS40" s="106">
        <f t="shared" si="32"/>
        <v>79195</v>
      </c>
      <c r="AT40" s="106">
        <f t="shared" si="33"/>
        <v>83154.75</v>
      </c>
      <c r="AU40" s="106">
        <f t="shared" si="34"/>
        <v>88561</v>
      </c>
      <c r="AV40" s="89">
        <f t="shared" si="35"/>
        <v>93432</v>
      </c>
      <c r="AW40" s="101">
        <f t="shared" si="36"/>
        <v>97170</v>
      </c>
    </row>
    <row r="41" spans="1:49" x14ac:dyDescent="0.2">
      <c r="A41" s="53" t="s">
        <v>6</v>
      </c>
      <c r="B41" s="90">
        <v>72419</v>
      </c>
      <c r="C41" s="73">
        <f>ROUNDUP(B41*1,0)</f>
        <v>72419</v>
      </c>
      <c r="D41" s="73">
        <f>ROUNDUP(C41*1,0)</f>
        <v>72419</v>
      </c>
      <c r="E41" s="89">
        <f t="shared" si="12"/>
        <v>73144</v>
      </c>
      <c r="F41" s="89">
        <f t="shared" si="0"/>
        <v>74242</v>
      </c>
      <c r="G41" s="89">
        <f t="shared" si="46"/>
        <v>76284</v>
      </c>
      <c r="H41" s="89">
        <f t="shared" si="2"/>
        <v>78382</v>
      </c>
      <c r="I41" s="89">
        <f t="shared" si="13"/>
        <v>78382</v>
      </c>
      <c r="J41" s="89">
        <f t="shared" si="3"/>
        <v>82301.100000000006</v>
      </c>
      <c r="K41" s="89">
        <f t="shared" si="14"/>
        <v>87650.671499999997</v>
      </c>
      <c r="L41" s="89">
        <f t="shared" si="38"/>
        <v>92472</v>
      </c>
      <c r="M41" s="101">
        <f t="shared" si="15"/>
        <v>96171</v>
      </c>
      <c r="N41" s="90">
        <v>79642</v>
      </c>
      <c r="O41" s="73">
        <f>ROUNDUP(N41*1,0)</f>
        <v>79642</v>
      </c>
      <c r="P41" s="73">
        <f t="shared" si="55"/>
        <v>80439</v>
      </c>
      <c r="Q41" s="89">
        <f t="shared" si="17"/>
        <v>81244</v>
      </c>
      <c r="R41" s="89">
        <f t="shared" si="4"/>
        <v>82463</v>
      </c>
      <c r="S41" s="89">
        <f t="shared" si="47"/>
        <v>84731</v>
      </c>
      <c r="T41" s="89">
        <f t="shared" si="47"/>
        <v>87062</v>
      </c>
      <c r="U41" s="89">
        <f t="shared" si="18"/>
        <v>87062</v>
      </c>
      <c r="V41" s="89">
        <f t="shared" si="19"/>
        <v>91415.1</v>
      </c>
      <c r="W41" s="89">
        <f t="shared" si="20"/>
        <v>97358</v>
      </c>
      <c r="X41" s="89">
        <f t="shared" si="21"/>
        <v>102713</v>
      </c>
      <c r="Y41" s="101">
        <f t="shared" si="22"/>
        <v>106822</v>
      </c>
      <c r="Z41" s="90">
        <v>75450</v>
      </c>
      <c r="AA41" s="73">
        <f>ROUNDUP(Z41*1,0)</f>
        <v>75450</v>
      </c>
      <c r="AB41" s="73">
        <f t="shared" si="56"/>
        <v>76205</v>
      </c>
      <c r="AC41" s="89">
        <f t="shared" si="24"/>
        <v>76968</v>
      </c>
      <c r="AD41" s="89">
        <f t="shared" si="6"/>
        <v>78123</v>
      </c>
      <c r="AE41" s="89">
        <f t="shared" si="48"/>
        <v>80272</v>
      </c>
      <c r="AF41" s="89">
        <f t="shared" si="48"/>
        <v>82480</v>
      </c>
      <c r="AG41" s="89">
        <f t="shared" si="25"/>
        <v>82480</v>
      </c>
      <c r="AH41" s="89">
        <f t="shared" si="26"/>
        <v>86604</v>
      </c>
      <c r="AI41" s="89">
        <f t="shared" si="37"/>
        <v>92234</v>
      </c>
      <c r="AJ41" s="89">
        <f t="shared" si="27"/>
        <v>97307</v>
      </c>
      <c r="AK41" s="101">
        <f t="shared" si="28"/>
        <v>101200</v>
      </c>
      <c r="AL41" s="90">
        <v>73474</v>
      </c>
      <c r="AM41" s="73">
        <f>ROUNDUP(AL41*1,0)</f>
        <v>73474</v>
      </c>
      <c r="AN41" s="72">
        <f>ROUNDUP(AM41*1.01,0)</f>
        <v>74209</v>
      </c>
      <c r="AO41" s="105">
        <f t="shared" si="31"/>
        <v>74952</v>
      </c>
      <c r="AP41" s="89">
        <f t="shared" si="8"/>
        <v>76077</v>
      </c>
      <c r="AQ41" s="89">
        <f t="shared" si="49"/>
        <v>78170</v>
      </c>
      <c r="AR41" s="89">
        <f t="shared" si="10"/>
        <v>80320</v>
      </c>
      <c r="AS41" s="106">
        <f t="shared" si="32"/>
        <v>80320</v>
      </c>
      <c r="AT41" s="106">
        <f t="shared" si="33"/>
        <v>84336</v>
      </c>
      <c r="AU41" s="106">
        <f t="shared" si="34"/>
        <v>89819</v>
      </c>
      <c r="AV41" s="89">
        <f t="shared" si="35"/>
        <v>94760</v>
      </c>
      <c r="AW41" s="101">
        <f t="shared" si="36"/>
        <v>98551</v>
      </c>
    </row>
    <row r="42" spans="1:49" x14ac:dyDescent="0.2">
      <c r="A42" s="53">
        <v>27</v>
      </c>
      <c r="B42" s="90">
        <v>72419</v>
      </c>
      <c r="C42" s="73">
        <f>ROUNDUP(B42*1.01,0)</f>
        <v>73144</v>
      </c>
      <c r="D42" s="73">
        <f t="shared" si="54"/>
        <v>73876</v>
      </c>
      <c r="E42" s="89">
        <f t="shared" si="12"/>
        <v>74615</v>
      </c>
      <c r="F42" s="89">
        <f t="shared" si="0"/>
        <v>75735</v>
      </c>
      <c r="G42" s="89">
        <f t="shared" si="46"/>
        <v>77818</v>
      </c>
      <c r="H42" s="89">
        <f t="shared" si="2"/>
        <v>79958</v>
      </c>
      <c r="I42" s="89">
        <f t="shared" si="13"/>
        <v>79958</v>
      </c>
      <c r="J42" s="89">
        <f t="shared" si="3"/>
        <v>83955.900000000009</v>
      </c>
      <c r="K42" s="89">
        <f t="shared" si="14"/>
        <v>89413.033500000005</v>
      </c>
      <c r="L42" s="89">
        <f t="shared" si="38"/>
        <v>94331</v>
      </c>
      <c r="M42" s="101">
        <f t="shared" si="15"/>
        <v>98105</v>
      </c>
      <c r="N42" s="90">
        <v>79642</v>
      </c>
      <c r="O42" s="73">
        <f>ROUNDUP(N42*1.01,0)</f>
        <v>80439</v>
      </c>
      <c r="P42" s="73">
        <f>ROUNDUP(O42*1.01,0)</f>
        <v>81244</v>
      </c>
      <c r="Q42" s="89">
        <f t="shared" si="17"/>
        <v>82057</v>
      </c>
      <c r="R42" s="89">
        <f t="shared" si="4"/>
        <v>83288</v>
      </c>
      <c r="S42" s="89">
        <f t="shared" si="47"/>
        <v>85579</v>
      </c>
      <c r="T42" s="89">
        <f t="shared" si="47"/>
        <v>87933</v>
      </c>
      <c r="U42" s="89">
        <f t="shared" si="18"/>
        <v>87933</v>
      </c>
      <c r="V42" s="89">
        <f t="shared" si="19"/>
        <v>92329.650000000009</v>
      </c>
      <c r="W42" s="89">
        <f t="shared" si="20"/>
        <v>98332</v>
      </c>
      <c r="X42" s="89">
        <f t="shared" si="21"/>
        <v>103741</v>
      </c>
      <c r="Y42" s="101">
        <f t="shared" si="22"/>
        <v>107891</v>
      </c>
      <c r="Z42" s="90">
        <v>75450</v>
      </c>
      <c r="AA42" s="73">
        <f>ROUNDUP(Z42*1.01,0)</f>
        <v>76205</v>
      </c>
      <c r="AB42" s="73">
        <f>ROUNDUP(AA42*1.01,0)</f>
        <v>76968</v>
      </c>
      <c r="AC42" s="89">
        <f t="shared" si="24"/>
        <v>77738</v>
      </c>
      <c r="AD42" s="89">
        <f t="shared" si="6"/>
        <v>78905</v>
      </c>
      <c r="AE42" s="89">
        <f t="shared" si="48"/>
        <v>81075</v>
      </c>
      <c r="AF42" s="89">
        <f t="shared" si="48"/>
        <v>83305</v>
      </c>
      <c r="AG42" s="89">
        <f t="shared" si="25"/>
        <v>83305</v>
      </c>
      <c r="AH42" s="89">
        <f t="shared" si="26"/>
        <v>87470.25</v>
      </c>
      <c r="AI42" s="89">
        <f t="shared" si="37"/>
        <v>93156</v>
      </c>
      <c r="AJ42" s="89">
        <f t="shared" si="27"/>
        <v>98280</v>
      </c>
      <c r="AK42" s="101">
        <f t="shared" si="28"/>
        <v>102212</v>
      </c>
      <c r="AL42" s="90">
        <v>73474</v>
      </c>
      <c r="AM42" s="73">
        <f t="shared" si="40"/>
        <v>74209</v>
      </c>
      <c r="AN42" s="72">
        <f t="shared" si="30"/>
        <v>74952</v>
      </c>
      <c r="AO42" s="105">
        <f t="shared" si="31"/>
        <v>75702</v>
      </c>
      <c r="AP42" s="89">
        <f t="shared" si="8"/>
        <v>76838</v>
      </c>
      <c r="AQ42" s="89">
        <f t="shared" si="49"/>
        <v>78952</v>
      </c>
      <c r="AR42" s="89">
        <f t="shared" si="10"/>
        <v>81124</v>
      </c>
      <c r="AS42" s="106">
        <f t="shared" si="32"/>
        <v>81124</v>
      </c>
      <c r="AT42" s="106">
        <f t="shared" si="33"/>
        <v>85180.2</v>
      </c>
      <c r="AU42" s="106">
        <f t="shared" si="34"/>
        <v>90718</v>
      </c>
      <c r="AV42" s="89">
        <f t="shared" si="35"/>
        <v>95708</v>
      </c>
      <c r="AW42" s="101">
        <f t="shared" si="36"/>
        <v>99537</v>
      </c>
    </row>
    <row r="43" spans="1:49" x14ac:dyDescent="0.2">
      <c r="A43" s="53">
        <v>28</v>
      </c>
      <c r="B43" s="90">
        <v>74215</v>
      </c>
      <c r="C43" s="73">
        <f t="shared" ref="C43:D45" si="57">ROUNDUP(B43*1.01,0)</f>
        <v>74958</v>
      </c>
      <c r="D43" s="73">
        <f t="shared" si="57"/>
        <v>75708</v>
      </c>
      <c r="E43" s="89">
        <f t="shared" si="12"/>
        <v>76466</v>
      </c>
      <c r="F43" s="89">
        <f t="shared" si="0"/>
        <v>77613</v>
      </c>
      <c r="G43" s="89">
        <f t="shared" si="46"/>
        <v>79748</v>
      </c>
      <c r="H43" s="89">
        <f t="shared" si="2"/>
        <v>81942</v>
      </c>
      <c r="I43" s="89">
        <f t="shared" si="13"/>
        <v>81942</v>
      </c>
      <c r="J43" s="89">
        <f t="shared" si="3"/>
        <v>86039.1</v>
      </c>
      <c r="K43" s="89">
        <f t="shared" si="14"/>
        <v>91631.641499999998</v>
      </c>
      <c r="L43" s="89">
        <f t="shared" si="38"/>
        <v>96672</v>
      </c>
      <c r="M43" s="101">
        <f t="shared" si="15"/>
        <v>100539</v>
      </c>
      <c r="N43" s="90">
        <v>81441</v>
      </c>
      <c r="O43" s="73">
        <f t="shared" ref="O43:P46" si="58">ROUNDUP(N43*1.01,0)</f>
        <v>82256</v>
      </c>
      <c r="P43" s="73">
        <f t="shared" si="58"/>
        <v>83079</v>
      </c>
      <c r="Q43" s="89">
        <f t="shared" si="17"/>
        <v>83910</v>
      </c>
      <c r="R43" s="89">
        <f t="shared" si="4"/>
        <v>85169</v>
      </c>
      <c r="S43" s="89">
        <f t="shared" si="47"/>
        <v>87512</v>
      </c>
      <c r="T43" s="89">
        <f t="shared" si="47"/>
        <v>89919</v>
      </c>
      <c r="U43" s="89">
        <f t="shared" si="18"/>
        <v>89919</v>
      </c>
      <c r="V43" s="89">
        <f t="shared" si="19"/>
        <v>94414.95</v>
      </c>
      <c r="W43" s="89">
        <f t="shared" si="20"/>
        <v>100552</v>
      </c>
      <c r="X43" s="89">
        <f t="shared" si="21"/>
        <v>106083</v>
      </c>
      <c r="Y43" s="101">
        <f t="shared" si="22"/>
        <v>110327</v>
      </c>
      <c r="Z43" s="90">
        <v>77248</v>
      </c>
      <c r="AA43" s="73">
        <f t="shared" ref="AA43:AB46" si="59">ROUNDUP(Z43*1.01,0)</f>
        <v>78021</v>
      </c>
      <c r="AB43" s="73">
        <f t="shared" si="59"/>
        <v>78802</v>
      </c>
      <c r="AC43" s="89">
        <f t="shared" si="24"/>
        <v>79591</v>
      </c>
      <c r="AD43" s="89">
        <f t="shared" si="6"/>
        <v>80785</v>
      </c>
      <c r="AE43" s="89">
        <f t="shared" si="48"/>
        <v>83007</v>
      </c>
      <c r="AF43" s="89">
        <f t="shared" si="48"/>
        <v>85290</v>
      </c>
      <c r="AG43" s="89">
        <f t="shared" si="25"/>
        <v>85290</v>
      </c>
      <c r="AH43" s="89">
        <f t="shared" si="26"/>
        <v>89554.5</v>
      </c>
      <c r="AI43" s="89">
        <f t="shared" si="37"/>
        <v>95376</v>
      </c>
      <c r="AJ43" s="89">
        <f t="shared" si="27"/>
        <v>100622</v>
      </c>
      <c r="AK43" s="101">
        <f t="shared" si="28"/>
        <v>104647</v>
      </c>
      <c r="AL43" s="90">
        <v>75269</v>
      </c>
      <c r="AM43" s="73">
        <f t="shared" si="40"/>
        <v>76022</v>
      </c>
      <c r="AN43" s="72">
        <f t="shared" si="30"/>
        <v>76783</v>
      </c>
      <c r="AO43" s="105">
        <f t="shared" si="31"/>
        <v>77551</v>
      </c>
      <c r="AP43" s="89">
        <f t="shared" si="8"/>
        <v>78715</v>
      </c>
      <c r="AQ43" s="89">
        <f t="shared" si="49"/>
        <v>80880</v>
      </c>
      <c r="AR43" s="89">
        <f t="shared" si="10"/>
        <v>83105</v>
      </c>
      <c r="AS43" s="106">
        <f t="shared" si="32"/>
        <v>83105</v>
      </c>
      <c r="AT43" s="106">
        <f t="shared" si="33"/>
        <v>87260.25</v>
      </c>
      <c r="AU43" s="106">
        <f t="shared" si="34"/>
        <v>92934</v>
      </c>
      <c r="AV43" s="89">
        <f t="shared" si="35"/>
        <v>98046</v>
      </c>
      <c r="AW43" s="101">
        <f t="shared" si="36"/>
        <v>101968</v>
      </c>
    </row>
    <row r="44" spans="1:49" x14ac:dyDescent="0.2">
      <c r="A44" s="53">
        <v>29</v>
      </c>
      <c r="B44" s="90">
        <v>76053</v>
      </c>
      <c r="C44" s="73">
        <f t="shared" si="57"/>
        <v>76814</v>
      </c>
      <c r="D44" s="73">
        <f t="shared" si="57"/>
        <v>77583</v>
      </c>
      <c r="E44" s="89">
        <f t="shared" si="12"/>
        <v>78359</v>
      </c>
      <c r="F44" s="89">
        <f t="shared" si="0"/>
        <v>79535</v>
      </c>
      <c r="G44" s="89">
        <f t="shared" si="46"/>
        <v>81723</v>
      </c>
      <c r="H44" s="89">
        <f t="shared" ref="H44:H61" si="60">ROUNDUP(G44*1.0275,0)</f>
        <v>83971</v>
      </c>
      <c r="I44" s="89">
        <f t="shared" si="13"/>
        <v>83971</v>
      </c>
      <c r="J44" s="89">
        <f t="shared" ref="J44:J61" si="61">I44*1.05</f>
        <v>88169.55</v>
      </c>
      <c r="K44" s="89">
        <f t="shared" si="14"/>
        <v>93900.570749999999</v>
      </c>
      <c r="L44" s="89">
        <f t="shared" si="38"/>
        <v>99066</v>
      </c>
      <c r="M44" s="101">
        <f t="shared" si="15"/>
        <v>103029</v>
      </c>
      <c r="N44" s="90">
        <v>83282</v>
      </c>
      <c r="O44" s="73">
        <f t="shared" si="58"/>
        <v>84115</v>
      </c>
      <c r="P44" s="73">
        <f t="shared" si="58"/>
        <v>84957</v>
      </c>
      <c r="Q44" s="89">
        <f t="shared" si="17"/>
        <v>85807</v>
      </c>
      <c r="R44" s="89">
        <f t="shared" si="4"/>
        <v>87095</v>
      </c>
      <c r="S44" s="89">
        <f t="shared" si="47"/>
        <v>89491</v>
      </c>
      <c r="T44" s="89">
        <f t="shared" si="47"/>
        <v>91953</v>
      </c>
      <c r="U44" s="89">
        <f t="shared" si="18"/>
        <v>91953</v>
      </c>
      <c r="V44" s="89">
        <f t="shared" si="19"/>
        <v>96550.650000000009</v>
      </c>
      <c r="W44" s="89">
        <f t="shared" si="20"/>
        <v>102827</v>
      </c>
      <c r="X44" s="89">
        <f t="shared" si="21"/>
        <v>108483</v>
      </c>
      <c r="Y44" s="101">
        <f t="shared" si="22"/>
        <v>112823</v>
      </c>
      <c r="Z44" s="90">
        <v>79084</v>
      </c>
      <c r="AA44" s="73">
        <f t="shared" si="59"/>
        <v>79875</v>
      </c>
      <c r="AB44" s="73">
        <f t="shared" si="59"/>
        <v>80674</v>
      </c>
      <c r="AC44" s="89">
        <f t="shared" si="24"/>
        <v>81481</v>
      </c>
      <c r="AD44" s="89">
        <f t="shared" si="6"/>
        <v>82704</v>
      </c>
      <c r="AE44" s="89">
        <f t="shared" si="48"/>
        <v>84979</v>
      </c>
      <c r="AF44" s="89">
        <f t="shared" si="48"/>
        <v>87316</v>
      </c>
      <c r="AG44" s="89">
        <f t="shared" si="25"/>
        <v>87316</v>
      </c>
      <c r="AH44" s="89">
        <f t="shared" si="26"/>
        <v>91681.8</v>
      </c>
      <c r="AI44" s="89">
        <f t="shared" si="37"/>
        <v>97642</v>
      </c>
      <c r="AJ44" s="89">
        <f t="shared" si="27"/>
        <v>103013</v>
      </c>
      <c r="AK44" s="101">
        <f t="shared" si="28"/>
        <v>107134</v>
      </c>
      <c r="AL44" s="90">
        <v>77112</v>
      </c>
      <c r="AM44" s="73">
        <f t="shared" si="40"/>
        <v>77884</v>
      </c>
      <c r="AN44" s="72">
        <f t="shared" si="30"/>
        <v>78663</v>
      </c>
      <c r="AO44" s="105">
        <f t="shared" si="31"/>
        <v>79450</v>
      </c>
      <c r="AP44" s="89">
        <f t="shared" si="8"/>
        <v>80642</v>
      </c>
      <c r="AQ44" s="89">
        <f t="shared" si="49"/>
        <v>82860</v>
      </c>
      <c r="AR44" s="89">
        <f t="shared" ref="AR44:AR61" si="62">ROUNDUP(AQ44*1.0275,0)</f>
        <v>85139</v>
      </c>
      <c r="AS44" s="106">
        <f t="shared" si="32"/>
        <v>85139</v>
      </c>
      <c r="AT44" s="106">
        <f t="shared" si="33"/>
        <v>89395.95</v>
      </c>
      <c r="AU44" s="106">
        <f t="shared" si="34"/>
        <v>95208</v>
      </c>
      <c r="AV44" s="89">
        <f t="shared" si="35"/>
        <v>100445</v>
      </c>
      <c r="AW44" s="101">
        <f t="shared" si="36"/>
        <v>104463</v>
      </c>
    </row>
    <row r="45" spans="1:49" x14ac:dyDescent="0.2">
      <c r="A45" s="53">
        <v>30</v>
      </c>
      <c r="B45" s="90">
        <v>77946</v>
      </c>
      <c r="C45" s="73">
        <f t="shared" si="57"/>
        <v>78726</v>
      </c>
      <c r="D45" s="73">
        <f t="shared" si="57"/>
        <v>79514</v>
      </c>
      <c r="E45" s="89">
        <f t="shared" si="12"/>
        <v>80310</v>
      </c>
      <c r="F45" s="89">
        <f t="shared" si="0"/>
        <v>81515</v>
      </c>
      <c r="G45" s="89">
        <f t="shared" si="46"/>
        <v>83757</v>
      </c>
      <c r="H45" s="89">
        <f t="shared" si="60"/>
        <v>86061</v>
      </c>
      <c r="I45" s="89">
        <f t="shared" si="13"/>
        <v>86061</v>
      </c>
      <c r="J45" s="89">
        <f t="shared" si="61"/>
        <v>90364.05</v>
      </c>
      <c r="K45" s="89">
        <f t="shared" si="14"/>
        <v>96237.713250000001</v>
      </c>
      <c r="L45" s="89">
        <f t="shared" si="38"/>
        <v>101531</v>
      </c>
      <c r="M45" s="101">
        <f t="shared" si="15"/>
        <v>105593</v>
      </c>
      <c r="N45" s="90">
        <v>85173</v>
      </c>
      <c r="O45" s="73">
        <f t="shared" si="58"/>
        <v>86025</v>
      </c>
      <c r="P45" s="73">
        <f t="shared" si="58"/>
        <v>86886</v>
      </c>
      <c r="Q45" s="89">
        <f t="shared" si="17"/>
        <v>87755</v>
      </c>
      <c r="R45" s="89">
        <f t="shared" si="4"/>
        <v>89072</v>
      </c>
      <c r="S45" s="89">
        <f t="shared" si="47"/>
        <v>91522</v>
      </c>
      <c r="T45" s="89">
        <f t="shared" si="47"/>
        <v>94039</v>
      </c>
      <c r="U45" s="89">
        <f t="shared" si="18"/>
        <v>94039</v>
      </c>
      <c r="V45" s="89">
        <f t="shared" si="19"/>
        <v>98740.95</v>
      </c>
      <c r="W45" s="89">
        <f t="shared" si="20"/>
        <v>105160</v>
      </c>
      <c r="X45" s="89">
        <f t="shared" si="21"/>
        <v>110944</v>
      </c>
      <c r="Y45" s="101">
        <f t="shared" si="22"/>
        <v>115382</v>
      </c>
      <c r="Z45" s="90">
        <v>80977</v>
      </c>
      <c r="AA45" s="73">
        <f t="shared" si="59"/>
        <v>81787</v>
      </c>
      <c r="AB45" s="73">
        <f t="shared" si="59"/>
        <v>82605</v>
      </c>
      <c r="AC45" s="89">
        <f t="shared" si="24"/>
        <v>83432</v>
      </c>
      <c r="AD45" s="89">
        <f t="shared" si="6"/>
        <v>84684</v>
      </c>
      <c r="AE45" s="89">
        <f t="shared" si="48"/>
        <v>87013</v>
      </c>
      <c r="AF45" s="89">
        <f t="shared" si="48"/>
        <v>89406</v>
      </c>
      <c r="AG45" s="89">
        <f t="shared" si="25"/>
        <v>89406</v>
      </c>
      <c r="AH45" s="89">
        <f t="shared" si="26"/>
        <v>93876.3</v>
      </c>
      <c r="AI45" s="89">
        <f t="shared" si="37"/>
        <v>99979</v>
      </c>
      <c r="AJ45" s="89">
        <f t="shared" si="27"/>
        <v>105478</v>
      </c>
      <c r="AK45" s="101">
        <f t="shared" si="28"/>
        <v>109698</v>
      </c>
      <c r="AL45" s="90">
        <v>78999</v>
      </c>
      <c r="AM45" s="73">
        <f t="shared" si="40"/>
        <v>79789</v>
      </c>
      <c r="AN45" s="72">
        <f t="shared" si="30"/>
        <v>80587</v>
      </c>
      <c r="AO45" s="105">
        <f t="shared" si="31"/>
        <v>81393</v>
      </c>
      <c r="AP45" s="89">
        <f t="shared" si="8"/>
        <v>82614</v>
      </c>
      <c r="AQ45" s="89">
        <f t="shared" si="49"/>
        <v>84886</v>
      </c>
      <c r="AR45" s="89">
        <f t="shared" si="62"/>
        <v>87221</v>
      </c>
      <c r="AS45" s="106">
        <f t="shared" si="32"/>
        <v>87221</v>
      </c>
      <c r="AT45" s="106">
        <f t="shared" si="33"/>
        <v>91582.05</v>
      </c>
      <c r="AU45" s="106">
        <f t="shared" si="34"/>
        <v>97536</v>
      </c>
      <c r="AV45" s="89">
        <f t="shared" si="35"/>
        <v>102901</v>
      </c>
      <c r="AW45" s="101">
        <f t="shared" si="36"/>
        <v>107018</v>
      </c>
    </row>
    <row r="46" spans="1:49" x14ac:dyDescent="0.2">
      <c r="A46" s="53" t="s">
        <v>7</v>
      </c>
      <c r="B46" s="90">
        <v>79872</v>
      </c>
      <c r="C46" s="73">
        <f>ROUNDUP(B46*1,0)</f>
        <v>79872</v>
      </c>
      <c r="D46" s="103">
        <f>ROUNDUP(C46*1.01,0)</f>
        <v>80671</v>
      </c>
      <c r="E46" s="89">
        <f t="shared" si="12"/>
        <v>81478</v>
      </c>
      <c r="F46" s="89">
        <f t="shared" si="0"/>
        <v>82701</v>
      </c>
      <c r="G46" s="89">
        <f t="shared" si="46"/>
        <v>84976</v>
      </c>
      <c r="H46" s="89">
        <f t="shared" si="60"/>
        <v>87313</v>
      </c>
      <c r="I46" s="89">
        <f t="shared" si="13"/>
        <v>87313</v>
      </c>
      <c r="J46" s="89">
        <f t="shared" si="61"/>
        <v>91678.650000000009</v>
      </c>
      <c r="K46" s="89">
        <f t="shared" si="14"/>
        <v>97637.76225</v>
      </c>
      <c r="L46" s="89">
        <f t="shared" si="38"/>
        <v>103008</v>
      </c>
      <c r="M46" s="101">
        <f t="shared" si="15"/>
        <v>107129</v>
      </c>
      <c r="N46" s="90">
        <v>87101</v>
      </c>
      <c r="O46" s="73">
        <f>ROUNDUP(N46*1,0)</f>
        <v>87101</v>
      </c>
      <c r="P46" s="73">
        <f t="shared" si="58"/>
        <v>87973</v>
      </c>
      <c r="Q46" s="91">
        <f t="shared" si="17"/>
        <v>88853</v>
      </c>
      <c r="R46" s="89">
        <f t="shared" si="4"/>
        <v>90186</v>
      </c>
      <c r="S46" s="89">
        <f t="shared" si="47"/>
        <v>92667</v>
      </c>
      <c r="T46" s="89">
        <f t="shared" si="47"/>
        <v>95216</v>
      </c>
      <c r="U46" s="89">
        <f t="shared" si="18"/>
        <v>95216</v>
      </c>
      <c r="V46" s="89">
        <f t="shared" si="19"/>
        <v>99976.8</v>
      </c>
      <c r="W46" s="89">
        <f t="shared" si="20"/>
        <v>106476</v>
      </c>
      <c r="X46" s="89">
        <f t="shared" si="21"/>
        <v>112333</v>
      </c>
      <c r="Y46" s="101">
        <f t="shared" si="22"/>
        <v>116827</v>
      </c>
      <c r="Z46" s="90">
        <v>82908</v>
      </c>
      <c r="AA46" s="103">
        <v>82908</v>
      </c>
      <c r="AB46" s="73">
        <f t="shared" si="59"/>
        <v>83738</v>
      </c>
      <c r="AC46" s="91">
        <f t="shared" si="24"/>
        <v>84576</v>
      </c>
      <c r="AD46" s="89">
        <f t="shared" si="6"/>
        <v>85845</v>
      </c>
      <c r="AE46" s="89">
        <f t="shared" si="48"/>
        <v>88206</v>
      </c>
      <c r="AF46" s="89">
        <f t="shared" si="48"/>
        <v>90632</v>
      </c>
      <c r="AG46" s="89">
        <f t="shared" si="25"/>
        <v>90632</v>
      </c>
      <c r="AH46" s="89">
        <f t="shared" si="26"/>
        <v>95163.6</v>
      </c>
      <c r="AI46" s="89">
        <f t="shared" si="37"/>
        <v>101350</v>
      </c>
      <c r="AJ46" s="89">
        <f t="shared" si="27"/>
        <v>106925</v>
      </c>
      <c r="AK46" s="101">
        <f t="shared" si="28"/>
        <v>111202</v>
      </c>
      <c r="AL46" s="90">
        <v>80932</v>
      </c>
      <c r="AM46" s="73">
        <f>ROUNDUP(AL46*1,0)</f>
        <v>80932</v>
      </c>
      <c r="AN46" s="72">
        <f>ROUNDUP(AM46*1.01,0)</f>
        <v>81742</v>
      </c>
      <c r="AO46" s="105">
        <f t="shared" si="31"/>
        <v>82560</v>
      </c>
      <c r="AP46" s="89">
        <f t="shared" si="8"/>
        <v>83799</v>
      </c>
      <c r="AQ46" s="89">
        <f t="shared" si="49"/>
        <v>86104</v>
      </c>
      <c r="AR46" s="89">
        <f t="shared" si="62"/>
        <v>88472</v>
      </c>
      <c r="AS46" s="106">
        <f t="shared" si="32"/>
        <v>88472</v>
      </c>
      <c r="AT46" s="106">
        <f t="shared" si="33"/>
        <v>92895.6</v>
      </c>
      <c r="AU46" s="106">
        <f t="shared" si="34"/>
        <v>98935</v>
      </c>
      <c r="AV46" s="89">
        <f t="shared" si="35"/>
        <v>104377</v>
      </c>
      <c r="AW46" s="101">
        <f t="shared" si="36"/>
        <v>108553</v>
      </c>
    </row>
    <row r="47" spans="1:49" x14ac:dyDescent="0.2">
      <c r="A47" s="53">
        <v>31</v>
      </c>
      <c r="B47" s="90">
        <v>79872</v>
      </c>
      <c r="C47" s="72">
        <f>ROUNDUP(B47*1.01,0)</f>
        <v>80671</v>
      </c>
      <c r="D47" s="72">
        <f>ROUNDUP(C47*1.01,0)</f>
        <v>81478</v>
      </c>
      <c r="E47" s="89">
        <f t="shared" si="12"/>
        <v>82293</v>
      </c>
      <c r="F47" s="89">
        <f t="shared" si="0"/>
        <v>83528</v>
      </c>
      <c r="G47" s="89">
        <f t="shared" si="46"/>
        <v>85826</v>
      </c>
      <c r="H47" s="89">
        <f t="shared" si="60"/>
        <v>88187</v>
      </c>
      <c r="I47" s="89">
        <f t="shared" si="13"/>
        <v>88187</v>
      </c>
      <c r="J47" s="89">
        <f t="shared" si="61"/>
        <v>92596.35</v>
      </c>
      <c r="K47" s="89">
        <f t="shared" si="14"/>
        <v>98615.11275</v>
      </c>
      <c r="L47" s="89">
        <v>104040</v>
      </c>
      <c r="M47" s="101">
        <f t="shared" si="15"/>
        <v>108202</v>
      </c>
      <c r="N47" s="90">
        <v>87101</v>
      </c>
      <c r="O47" s="72">
        <f>ROUNDUP(N47*1.01,0)</f>
        <v>87973</v>
      </c>
      <c r="P47" s="72">
        <f>ROUNDUP(O47*1.01,0)</f>
        <v>88853</v>
      </c>
      <c r="Q47" s="89">
        <f t="shared" si="17"/>
        <v>89742</v>
      </c>
      <c r="R47" s="89">
        <f t="shared" si="4"/>
        <v>91089</v>
      </c>
      <c r="S47" s="89">
        <f t="shared" si="47"/>
        <v>93594</v>
      </c>
      <c r="T47" s="89">
        <f t="shared" si="47"/>
        <v>96168</v>
      </c>
      <c r="U47" s="89">
        <f t="shared" si="18"/>
        <v>96168</v>
      </c>
      <c r="V47" s="89">
        <f t="shared" si="19"/>
        <v>100976.40000000001</v>
      </c>
      <c r="W47" s="89">
        <f t="shared" si="20"/>
        <v>107540</v>
      </c>
      <c r="X47" s="89">
        <f t="shared" si="21"/>
        <v>113455</v>
      </c>
      <c r="Y47" s="101">
        <f t="shared" si="22"/>
        <v>117994</v>
      </c>
      <c r="Z47" s="90">
        <v>82908</v>
      </c>
      <c r="AA47" s="72">
        <f>ROUNDUP(Z47*1.01,0)</f>
        <v>83738</v>
      </c>
      <c r="AB47" s="72">
        <f>ROUNDUP(AA47*1.01,0)</f>
        <v>84576</v>
      </c>
      <c r="AC47" s="89">
        <f t="shared" si="24"/>
        <v>85422</v>
      </c>
      <c r="AD47" s="89">
        <f t="shared" si="6"/>
        <v>86704</v>
      </c>
      <c r="AE47" s="89">
        <f t="shared" si="48"/>
        <v>89089</v>
      </c>
      <c r="AF47" s="89">
        <f t="shared" si="48"/>
        <v>91539</v>
      </c>
      <c r="AG47" s="89">
        <f t="shared" si="25"/>
        <v>91539</v>
      </c>
      <c r="AH47" s="89">
        <f t="shared" si="26"/>
        <v>96115.95</v>
      </c>
      <c r="AI47" s="89">
        <f t="shared" si="37"/>
        <v>102364</v>
      </c>
      <c r="AJ47" s="89">
        <f t="shared" si="27"/>
        <v>107995</v>
      </c>
      <c r="AK47" s="101">
        <f t="shared" si="28"/>
        <v>112315</v>
      </c>
      <c r="AL47" s="90">
        <v>80932</v>
      </c>
      <c r="AM47" s="72">
        <f t="shared" si="40"/>
        <v>81742</v>
      </c>
      <c r="AN47" s="72">
        <f t="shared" si="30"/>
        <v>82560</v>
      </c>
      <c r="AO47" s="105">
        <f t="shared" si="31"/>
        <v>83386</v>
      </c>
      <c r="AP47" s="89">
        <f t="shared" si="8"/>
        <v>84637</v>
      </c>
      <c r="AQ47" s="89">
        <f t="shared" si="49"/>
        <v>86965</v>
      </c>
      <c r="AR47" s="89">
        <f t="shared" si="62"/>
        <v>89357</v>
      </c>
      <c r="AS47" s="106">
        <f t="shared" si="32"/>
        <v>89357</v>
      </c>
      <c r="AT47" s="106">
        <f t="shared" si="33"/>
        <v>93824.85</v>
      </c>
      <c r="AU47" s="106">
        <f t="shared" si="34"/>
        <v>99925</v>
      </c>
      <c r="AV47" s="89">
        <f t="shared" si="35"/>
        <v>105421</v>
      </c>
      <c r="AW47" s="101">
        <f t="shared" si="36"/>
        <v>109638</v>
      </c>
    </row>
    <row r="48" spans="1:49" x14ac:dyDescent="0.2">
      <c r="A48" s="53">
        <v>32</v>
      </c>
      <c r="B48" s="90">
        <v>81857</v>
      </c>
      <c r="C48" s="72">
        <f t="shared" ref="C48:D50" si="63">ROUNDUP(B48*1.01,0)</f>
        <v>82676</v>
      </c>
      <c r="D48" s="72">
        <f t="shared" si="63"/>
        <v>83503</v>
      </c>
      <c r="E48" s="89">
        <f t="shared" si="12"/>
        <v>84339</v>
      </c>
      <c r="F48" s="89">
        <f t="shared" si="0"/>
        <v>85605</v>
      </c>
      <c r="G48" s="89">
        <f t="shared" si="46"/>
        <v>87960</v>
      </c>
      <c r="H48" s="89">
        <f t="shared" si="60"/>
        <v>90379</v>
      </c>
      <c r="I48" s="89">
        <f t="shared" si="13"/>
        <v>90379</v>
      </c>
      <c r="J48" s="89">
        <f t="shared" si="61"/>
        <v>94897.95</v>
      </c>
      <c r="K48" s="89">
        <f t="shared" si="14"/>
        <v>101066.31675</v>
      </c>
      <c r="L48" s="89">
        <v>106626</v>
      </c>
      <c r="M48" s="101">
        <f t="shared" si="15"/>
        <v>110892</v>
      </c>
      <c r="N48" s="90">
        <v>89083</v>
      </c>
      <c r="O48" s="72">
        <f t="shared" ref="O48:P51" si="64">ROUNDUP(N48*1.01,0)</f>
        <v>89974</v>
      </c>
      <c r="P48" s="72">
        <f t="shared" si="64"/>
        <v>90874</v>
      </c>
      <c r="Q48" s="89">
        <f t="shared" si="17"/>
        <v>91783</v>
      </c>
      <c r="R48" s="89">
        <f t="shared" si="4"/>
        <v>93160</v>
      </c>
      <c r="S48" s="89">
        <f t="shared" si="47"/>
        <v>95722</v>
      </c>
      <c r="T48" s="89">
        <f t="shared" si="47"/>
        <v>98355</v>
      </c>
      <c r="U48" s="89">
        <f t="shared" si="18"/>
        <v>98355</v>
      </c>
      <c r="V48" s="89">
        <f t="shared" si="19"/>
        <v>103272.75</v>
      </c>
      <c r="W48" s="89">
        <f t="shared" si="20"/>
        <v>109986</v>
      </c>
      <c r="X48" s="89">
        <f t="shared" si="21"/>
        <v>116036</v>
      </c>
      <c r="Y48" s="101">
        <f t="shared" si="22"/>
        <v>120678</v>
      </c>
      <c r="Z48" s="90">
        <v>84888</v>
      </c>
      <c r="AA48" s="72">
        <f t="shared" ref="AA48:AB51" si="65">ROUNDUP(Z48*1.01,0)</f>
        <v>85737</v>
      </c>
      <c r="AB48" s="72">
        <f t="shared" si="65"/>
        <v>86595</v>
      </c>
      <c r="AC48" s="89">
        <f t="shared" si="24"/>
        <v>87461</v>
      </c>
      <c r="AD48" s="89">
        <f t="shared" si="6"/>
        <v>88773</v>
      </c>
      <c r="AE48" s="89">
        <f t="shared" si="48"/>
        <v>91215</v>
      </c>
      <c r="AF48" s="89">
        <f t="shared" si="48"/>
        <v>93724</v>
      </c>
      <c r="AG48" s="89">
        <f t="shared" si="25"/>
        <v>93724</v>
      </c>
      <c r="AH48" s="89">
        <f t="shared" si="26"/>
        <v>98410.2</v>
      </c>
      <c r="AI48" s="89">
        <f t="shared" si="37"/>
        <v>104807</v>
      </c>
      <c r="AJ48" s="89">
        <f t="shared" si="27"/>
        <v>110572</v>
      </c>
      <c r="AK48" s="101">
        <f t="shared" si="28"/>
        <v>114995</v>
      </c>
      <c r="AL48" s="90">
        <v>82917</v>
      </c>
      <c r="AM48" s="72">
        <f t="shared" si="40"/>
        <v>83747</v>
      </c>
      <c r="AN48" s="72">
        <f t="shared" si="30"/>
        <v>84585</v>
      </c>
      <c r="AO48" s="105">
        <f t="shared" si="31"/>
        <v>85431</v>
      </c>
      <c r="AP48" s="89">
        <f t="shared" si="8"/>
        <v>86713</v>
      </c>
      <c r="AQ48" s="89">
        <f t="shared" si="49"/>
        <v>89098</v>
      </c>
      <c r="AR48" s="89">
        <f t="shared" si="62"/>
        <v>91549</v>
      </c>
      <c r="AS48" s="106">
        <f t="shared" si="32"/>
        <v>91549</v>
      </c>
      <c r="AT48" s="106">
        <f t="shared" si="33"/>
        <v>96126.45</v>
      </c>
      <c r="AU48" s="106">
        <f t="shared" si="34"/>
        <v>102376</v>
      </c>
      <c r="AV48" s="89">
        <f t="shared" si="35"/>
        <v>108007</v>
      </c>
      <c r="AW48" s="101">
        <f t="shared" si="36"/>
        <v>112328</v>
      </c>
    </row>
    <row r="49" spans="1:49" x14ac:dyDescent="0.2">
      <c r="A49" s="53">
        <v>33</v>
      </c>
      <c r="B49" s="90">
        <v>83892</v>
      </c>
      <c r="C49" s="72">
        <f t="shared" si="63"/>
        <v>84731</v>
      </c>
      <c r="D49" s="72">
        <f t="shared" si="63"/>
        <v>85579</v>
      </c>
      <c r="E49" s="89">
        <f t="shared" si="12"/>
        <v>86435</v>
      </c>
      <c r="F49" s="89">
        <f t="shared" si="0"/>
        <v>87732</v>
      </c>
      <c r="G49" s="89">
        <f t="shared" si="46"/>
        <v>90145</v>
      </c>
      <c r="H49" s="89">
        <f t="shared" si="60"/>
        <v>92624</v>
      </c>
      <c r="I49" s="89">
        <f t="shared" si="13"/>
        <v>92624</v>
      </c>
      <c r="J49" s="89">
        <f t="shared" si="61"/>
        <v>97255.2</v>
      </c>
      <c r="K49" s="89">
        <f t="shared" si="14"/>
        <v>103576.78799999999</v>
      </c>
      <c r="L49" s="89">
        <v>109275</v>
      </c>
      <c r="M49" s="101">
        <f t="shared" si="15"/>
        <v>113646</v>
      </c>
      <c r="N49" s="90">
        <v>91118</v>
      </c>
      <c r="O49" s="72">
        <f t="shared" si="64"/>
        <v>92030</v>
      </c>
      <c r="P49" s="72">
        <f t="shared" si="64"/>
        <v>92951</v>
      </c>
      <c r="Q49" s="89">
        <f t="shared" si="17"/>
        <v>93881</v>
      </c>
      <c r="R49" s="89">
        <f t="shared" si="4"/>
        <v>95290</v>
      </c>
      <c r="S49" s="89">
        <f t="shared" si="47"/>
        <v>97911</v>
      </c>
      <c r="T49" s="89">
        <f t="shared" si="47"/>
        <v>100604</v>
      </c>
      <c r="U49" s="89">
        <f t="shared" si="18"/>
        <v>100604</v>
      </c>
      <c r="V49" s="89">
        <f t="shared" si="19"/>
        <v>105634.20000000001</v>
      </c>
      <c r="W49" s="89">
        <f t="shared" si="20"/>
        <v>112501</v>
      </c>
      <c r="X49" s="89">
        <f t="shared" si="21"/>
        <v>118689</v>
      </c>
      <c r="Y49" s="101">
        <f t="shared" si="22"/>
        <v>123437</v>
      </c>
      <c r="Z49" s="90">
        <v>86927</v>
      </c>
      <c r="AA49" s="72">
        <f t="shared" si="65"/>
        <v>87797</v>
      </c>
      <c r="AB49" s="72">
        <f t="shared" si="65"/>
        <v>88675</v>
      </c>
      <c r="AC49" s="89">
        <f t="shared" si="24"/>
        <v>89562</v>
      </c>
      <c r="AD49" s="89">
        <f t="shared" si="6"/>
        <v>90906</v>
      </c>
      <c r="AE49" s="89">
        <f t="shared" si="48"/>
        <v>93406</v>
      </c>
      <c r="AF49" s="89">
        <f t="shared" si="48"/>
        <v>95975</v>
      </c>
      <c r="AG49" s="89">
        <f t="shared" si="25"/>
        <v>95975</v>
      </c>
      <c r="AH49" s="89">
        <f t="shared" si="26"/>
        <v>100773.75</v>
      </c>
      <c r="AI49" s="89">
        <f t="shared" si="37"/>
        <v>107325</v>
      </c>
      <c r="AJ49" s="89">
        <f t="shared" si="27"/>
        <v>113228</v>
      </c>
      <c r="AK49" s="101">
        <f t="shared" si="28"/>
        <v>117758</v>
      </c>
      <c r="AL49" s="90">
        <v>84951</v>
      </c>
      <c r="AM49" s="72">
        <f t="shared" si="40"/>
        <v>85801</v>
      </c>
      <c r="AN49" s="72">
        <f t="shared" si="30"/>
        <v>86660</v>
      </c>
      <c r="AO49" s="105">
        <f t="shared" si="31"/>
        <v>87527</v>
      </c>
      <c r="AP49" s="89">
        <f t="shared" si="8"/>
        <v>88840</v>
      </c>
      <c r="AQ49" s="89">
        <f t="shared" si="49"/>
        <v>91284</v>
      </c>
      <c r="AR49" s="89">
        <f t="shared" si="62"/>
        <v>93795</v>
      </c>
      <c r="AS49" s="106">
        <f t="shared" si="32"/>
        <v>93795</v>
      </c>
      <c r="AT49" s="106">
        <f t="shared" si="33"/>
        <v>98484.75</v>
      </c>
      <c r="AU49" s="106">
        <f t="shared" si="34"/>
        <v>104888</v>
      </c>
      <c r="AV49" s="89">
        <f t="shared" si="35"/>
        <v>110657</v>
      </c>
      <c r="AW49" s="101">
        <f t="shared" si="36"/>
        <v>115084</v>
      </c>
    </row>
    <row r="50" spans="1:49" x14ac:dyDescent="0.2">
      <c r="A50" s="53">
        <v>34</v>
      </c>
      <c r="B50" s="90">
        <v>85965</v>
      </c>
      <c r="C50" s="72">
        <f t="shared" si="63"/>
        <v>86825</v>
      </c>
      <c r="D50" s="72">
        <f t="shared" si="63"/>
        <v>87694</v>
      </c>
      <c r="E50" s="89">
        <f t="shared" si="12"/>
        <v>88571</v>
      </c>
      <c r="F50" s="89">
        <f t="shared" si="0"/>
        <v>89900</v>
      </c>
      <c r="G50" s="89">
        <f t="shared" si="46"/>
        <v>92373</v>
      </c>
      <c r="H50" s="89">
        <f t="shared" si="60"/>
        <v>94914</v>
      </c>
      <c r="I50" s="89">
        <f t="shared" si="13"/>
        <v>94914</v>
      </c>
      <c r="J50" s="89">
        <f t="shared" si="61"/>
        <v>99659.7</v>
      </c>
      <c r="K50" s="89">
        <f t="shared" si="14"/>
        <v>106137.5805</v>
      </c>
      <c r="L50" s="89">
        <f t="shared" si="38"/>
        <v>111976</v>
      </c>
      <c r="M50" s="101">
        <f t="shared" si="15"/>
        <v>116456</v>
      </c>
      <c r="N50" s="90">
        <v>93193</v>
      </c>
      <c r="O50" s="72">
        <f>ROUNDUP(N50*1,0)</f>
        <v>93193</v>
      </c>
      <c r="P50" s="72">
        <f t="shared" si="64"/>
        <v>94125</v>
      </c>
      <c r="Q50" s="89">
        <f t="shared" si="17"/>
        <v>95067</v>
      </c>
      <c r="R50" s="89">
        <f t="shared" si="4"/>
        <v>96494</v>
      </c>
      <c r="S50" s="89">
        <f t="shared" si="47"/>
        <v>99148</v>
      </c>
      <c r="T50" s="89">
        <f t="shared" si="47"/>
        <v>101875</v>
      </c>
      <c r="U50" s="89">
        <f t="shared" si="18"/>
        <v>101875</v>
      </c>
      <c r="V50" s="89">
        <f t="shared" si="19"/>
        <v>106968.75</v>
      </c>
      <c r="W50" s="89">
        <f t="shared" si="20"/>
        <v>113922</v>
      </c>
      <c r="X50" s="89">
        <f t="shared" si="21"/>
        <v>120188</v>
      </c>
      <c r="Y50" s="101">
        <f t="shared" si="22"/>
        <v>124996</v>
      </c>
      <c r="Z50" s="90">
        <v>89000</v>
      </c>
      <c r="AA50" s="72">
        <f t="shared" si="65"/>
        <v>89890</v>
      </c>
      <c r="AB50" s="72">
        <f t="shared" si="65"/>
        <v>90789</v>
      </c>
      <c r="AC50" s="89">
        <f t="shared" si="24"/>
        <v>91697</v>
      </c>
      <c r="AD50" s="89">
        <f t="shared" si="6"/>
        <v>93073</v>
      </c>
      <c r="AE50" s="89">
        <f t="shared" si="48"/>
        <v>95633</v>
      </c>
      <c r="AF50" s="89">
        <f t="shared" si="48"/>
        <v>98263</v>
      </c>
      <c r="AG50" s="89">
        <f t="shared" si="25"/>
        <v>98263</v>
      </c>
      <c r="AH50" s="89">
        <f t="shared" si="26"/>
        <v>103176.15000000001</v>
      </c>
      <c r="AI50" s="89">
        <f t="shared" si="37"/>
        <v>109883</v>
      </c>
      <c r="AJ50" s="89">
        <f t="shared" si="27"/>
        <v>115927</v>
      </c>
      <c r="AK50" s="101">
        <f t="shared" si="28"/>
        <v>120565</v>
      </c>
      <c r="AL50" s="90">
        <v>87025</v>
      </c>
      <c r="AM50" s="72">
        <f t="shared" si="40"/>
        <v>87896</v>
      </c>
      <c r="AN50" s="72">
        <f t="shared" si="30"/>
        <v>88775</v>
      </c>
      <c r="AO50" s="105">
        <f t="shared" si="31"/>
        <v>89663</v>
      </c>
      <c r="AP50" s="89">
        <f t="shared" si="8"/>
        <v>91008</v>
      </c>
      <c r="AQ50" s="89">
        <f t="shared" si="49"/>
        <v>93511</v>
      </c>
      <c r="AR50" s="89">
        <f t="shared" si="62"/>
        <v>96083</v>
      </c>
      <c r="AS50" s="106">
        <f t="shared" si="32"/>
        <v>96083</v>
      </c>
      <c r="AT50" s="106">
        <f t="shared" si="33"/>
        <v>100887.15000000001</v>
      </c>
      <c r="AU50" s="106">
        <f t="shared" si="34"/>
        <v>107446</v>
      </c>
      <c r="AV50" s="89">
        <f t="shared" si="35"/>
        <v>113356</v>
      </c>
      <c r="AW50" s="101">
        <f t="shared" si="36"/>
        <v>117891</v>
      </c>
    </row>
    <row r="51" spans="1:49" x14ac:dyDescent="0.2">
      <c r="A51" s="53" t="s">
        <v>8</v>
      </c>
      <c r="B51" s="90">
        <v>88102</v>
      </c>
      <c r="C51" s="72">
        <f>ROUNDUP(B51*1,0)</f>
        <v>88102</v>
      </c>
      <c r="D51" s="103">
        <f>ROUNDUP(C51*1.01,0)</f>
        <v>88984</v>
      </c>
      <c r="E51" s="91">
        <f t="shared" si="12"/>
        <v>89874</v>
      </c>
      <c r="F51" s="89">
        <f t="shared" si="0"/>
        <v>91223</v>
      </c>
      <c r="G51" s="89">
        <f t="shared" si="46"/>
        <v>93732</v>
      </c>
      <c r="H51" s="89">
        <f t="shared" si="60"/>
        <v>96310</v>
      </c>
      <c r="I51" s="89">
        <f t="shared" si="13"/>
        <v>96310</v>
      </c>
      <c r="J51" s="89">
        <f t="shared" si="61"/>
        <v>101125.5</v>
      </c>
      <c r="K51" s="89">
        <f t="shared" si="14"/>
        <v>107698.6575</v>
      </c>
      <c r="L51" s="89">
        <f t="shared" si="38"/>
        <v>113623</v>
      </c>
      <c r="M51" s="101">
        <f t="shared" si="15"/>
        <v>118168</v>
      </c>
      <c r="N51" s="90">
        <v>95330</v>
      </c>
      <c r="O51" s="72">
        <f t="shared" si="64"/>
        <v>96284</v>
      </c>
      <c r="P51" s="73">
        <f t="shared" si="64"/>
        <v>97247</v>
      </c>
      <c r="Q51" s="91">
        <f t="shared" si="17"/>
        <v>98220</v>
      </c>
      <c r="R51" s="89">
        <f t="shared" si="4"/>
        <v>99694</v>
      </c>
      <c r="S51" s="89">
        <f t="shared" si="47"/>
        <v>102436</v>
      </c>
      <c r="T51" s="89">
        <f t="shared" si="47"/>
        <v>105253</v>
      </c>
      <c r="U51" s="89">
        <f t="shared" si="18"/>
        <v>105253</v>
      </c>
      <c r="V51" s="89">
        <f t="shared" si="19"/>
        <v>110515.65000000001</v>
      </c>
      <c r="W51" s="89">
        <f t="shared" si="20"/>
        <v>117700</v>
      </c>
      <c r="X51" s="89">
        <f t="shared" si="21"/>
        <v>124174</v>
      </c>
      <c r="Y51" s="101">
        <f t="shared" si="22"/>
        <v>129141</v>
      </c>
      <c r="Z51" s="90">
        <v>91134</v>
      </c>
      <c r="AA51" s="72">
        <f>ROUNDUP(Z51*1,0)</f>
        <v>91134</v>
      </c>
      <c r="AB51" s="73">
        <f t="shared" si="65"/>
        <v>92046</v>
      </c>
      <c r="AC51" s="91">
        <f t="shared" si="24"/>
        <v>92967</v>
      </c>
      <c r="AD51" s="89">
        <f t="shared" si="6"/>
        <v>94362</v>
      </c>
      <c r="AE51" s="89">
        <f t="shared" si="48"/>
        <v>96957</v>
      </c>
      <c r="AF51" s="89">
        <f t="shared" si="48"/>
        <v>99624</v>
      </c>
      <c r="AG51" s="89">
        <f t="shared" si="25"/>
        <v>99624</v>
      </c>
      <c r="AH51" s="89">
        <f t="shared" si="26"/>
        <v>104605.20000000001</v>
      </c>
      <c r="AI51" s="89">
        <f t="shared" si="37"/>
        <v>111405</v>
      </c>
      <c r="AJ51" s="89">
        <f t="shared" si="27"/>
        <v>117533</v>
      </c>
      <c r="AK51" s="101">
        <f t="shared" si="28"/>
        <v>122235</v>
      </c>
      <c r="AL51" s="90">
        <v>89162</v>
      </c>
      <c r="AM51" s="72">
        <f>ROUNDUP(AL51*1,0)</f>
        <v>89162</v>
      </c>
      <c r="AN51" s="73">
        <f>ROUNDUP(AM51*1.01,0)</f>
        <v>90054</v>
      </c>
      <c r="AO51" s="105">
        <f t="shared" si="31"/>
        <v>90955</v>
      </c>
      <c r="AP51" s="89">
        <f t="shared" si="8"/>
        <v>92320</v>
      </c>
      <c r="AQ51" s="89">
        <f t="shared" si="49"/>
        <v>94859</v>
      </c>
      <c r="AR51" s="89">
        <f t="shared" si="62"/>
        <v>97468</v>
      </c>
      <c r="AS51" s="106">
        <f t="shared" si="32"/>
        <v>97468</v>
      </c>
      <c r="AT51" s="106">
        <f t="shared" si="33"/>
        <v>102341.40000000001</v>
      </c>
      <c r="AU51" s="106">
        <f t="shared" si="34"/>
        <v>108995</v>
      </c>
      <c r="AV51" s="89">
        <f t="shared" si="35"/>
        <v>114990</v>
      </c>
      <c r="AW51" s="101">
        <f t="shared" si="36"/>
        <v>119590</v>
      </c>
    </row>
    <row r="52" spans="1:49" x14ac:dyDescent="0.2">
      <c r="A52" s="53">
        <v>35</v>
      </c>
      <c r="B52" s="90">
        <v>88102</v>
      </c>
      <c r="C52" s="72">
        <f>ROUNDUP(B52*1.01,0)</f>
        <v>88984</v>
      </c>
      <c r="D52" s="72">
        <f>ROUNDUP(C52*1.01,0)</f>
        <v>89874</v>
      </c>
      <c r="E52" s="89">
        <f t="shared" si="12"/>
        <v>90773</v>
      </c>
      <c r="F52" s="89">
        <f t="shared" si="0"/>
        <v>92135</v>
      </c>
      <c r="G52" s="89">
        <f t="shared" si="46"/>
        <v>94669</v>
      </c>
      <c r="H52" s="89">
        <f t="shared" si="60"/>
        <v>97273</v>
      </c>
      <c r="I52" s="89">
        <f t="shared" si="13"/>
        <v>97273</v>
      </c>
      <c r="J52" s="89">
        <f t="shared" si="61"/>
        <v>102136.65000000001</v>
      </c>
      <c r="K52" s="89">
        <f t="shared" si="14"/>
        <v>108775.53225</v>
      </c>
      <c r="L52" s="89">
        <f t="shared" si="38"/>
        <v>114759</v>
      </c>
      <c r="M52" s="101">
        <f t="shared" si="15"/>
        <v>119350</v>
      </c>
      <c r="N52" s="90">
        <v>95330</v>
      </c>
      <c r="O52" s="72">
        <f>ROUNDUP(N52*1.01,0)</f>
        <v>96284</v>
      </c>
      <c r="P52" s="72">
        <f>ROUNDUP(O52*1.01,0)</f>
        <v>97247</v>
      </c>
      <c r="Q52" s="89">
        <f t="shared" si="17"/>
        <v>98220</v>
      </c>
      <c r="R52" s="89">
        <f t="shared" si="4"/>
        <v>99694</v>
      </c>
      <c r="S52" s="89">
        <f t="shared" si="47"/>
        <v>102436</v>
      </c>
      <c r="T52" s="89">
        <f t="shared" si="47"/>
        <v>105253</v>
      </c>
      <c r="U52" s="89">
        <f t="shared" si="18"/>
        <v>105253</v>
      </c>
      <c r="V52" s="89">
        <f t="shared" si="19"/>
        <v>110515.65000000001</v>
      </c>
      <c r="W52" s="89">
        <f t="shared" si="20"/>
        <v>117700</v>
      </c>
      <c r="X52" s="89">
        <f t="shared" si="21"/>
        <v>124174</v>
      </c>
      <c r="Y52" s="101">
        <f t="shared" si="22"/>
        <v>129141</v>
      </c>
      <c r="Z52" s="90">
        <v>91134</v>
      </c>
      <c r="AA52" s="72">
        <f>ROUNDUP(Z52*1.01,0)</f>
        <v>92046</v>
      </c>
      <c r="AB52" s="72">
        <f>ROUNDUP(AA52*1.01,0)</f>
        <v>92967</v>
      </c>
      <c r="AC52" s="89">
        <f t="shared" si="24"/>
        <v>93897</v>
      </c>
      <c r="AD52" s="89">
        <f t="shared" si="6"/>
        <v>95306</v>
      </c>
      <c r="AE52" s="89">
        <f t="shared" si="48"/>
        <v>97927</v>
      </c>
      <c r="AF52" s="89">
        <f t="shared" si="48"/>
        <v>100620</v>
      </c>
      <c r="AG52" s="89">
        <f t="shared" si="25"/>
        <v>100620</v>
      </c>
      <c r="AH52" s="89">
        <f t="shared" si="26"/>
        <v>105651</v>
      </c>
      <c r="AI52" s="89">
        <f t="shared" si="37"/>
        <v>112519</v>
      </c>
      <c r="AJ52" s="89">
        <f t="shared" si="27"/>
        <v>118708</v>
      </c>
      <c r="AK52" s="101">
        <f t="shared" si="28"/>
        <v>123457</v>
      </c>
      <c r="AL52" s="90">
        <v>89162</v>
      </c>
      <c r="AM52" s="72">
        <f t="shared" si="40"/>
        <v>90054</v>
      </c>
      <c r="AN52" s="72">
        <f t="shared" si="30"/>
        <v>90955</v>
      </c>
      <c r="AO52" s="105">
        <f t="shared" si="31"/>
        <v>91865</v>
      </c>
      <c r="AP52" s="89">
        <f t="shared" si="8"/>
        <v>93243</v>
      </c>
      <c r="AQ52" s="89">
        <f t="shared" si="49"/>
        <v>95808</v>
      </c>
      <c r="AR52" s="89">
        <f t="shared" si="62"/>
        <v>98443</v>
      </c>
      <c r="AS52" s="106">
        <f t="shared" si="32"/>
        <v>98443</v>
      </c>
      <c r="AT52" s="106">
        <f t="shared" si="33"/>
        <v>103365.15000000001</v>
      </c>
      <c r="AU52" s="106">
        <f t="shared" si="34"/>
        <v>110085</v>
      </c>
      <c r="AV52" s="89">
        <f t="shared" si="35"/>
        <v>116140</v>
      </c>
      <c r="AW52" s="101">
        <f t="shared" si="36"/>
        <v>120786</v>
      </c>
    </row>
    <row r="53" spans="1:49" x14ac:dyDescent="0.2">
      <c r="A53" s="53">
        <v>36</v>
      </c>
      <c r="B53" s="90">
        <v>90284</v>
      </c>
      <c r="C53" s="72">
        <f t="shared" ref="C53:D55" si="66">ROUNDUP(B53*1.01,0)</f>
        <v>91187</v>
      </c>
      <c r="D53" s="72">
        <f t="shared" si="66"/>
        <v>92099</v>
      </c>
      <c r="E53" s="89">
        <f t="shared" si="12"/>
        <v>93020</v>
      </c>
      <c r="F53" s="89">
        <f t="shared" si="0"/>
        <v>94416</v>
      </c>
      <c r="G53" s="89">
        <f t="shared" si="46"/>
        <v>97013</v>
      </c>
      <c r="H53" s="89">
        <f t="shared" si="60"/>
        <v>99681</v>
      </c>
      <c r="I53" s="89">
        <f t="shared" si="13"/>
        <v>99681</v>
      </c>
      <c r="J53" s="89">
        <f t="shared" si="61"/>
        <v>104665.05</v>
      </c>
      <c r="K53" s="89">
        <f t="shared" si="14"/>
        <v>111468.27825</v>
      </c>
      <c r="L53" s="89">
        <v>117601</v>
      </c>
      <c r="M53" s="101">
        <f t="shared" si="15"/>
        <v>122306</v>
      </c>
      <c r="N53" s="90">
        <v>97508</v>
      </c>
      <c r="O53" s="72">
        <f t="shared" ref="O53:P56" si="67">ROUNDUP(N53*1.01,0)</f>
        <v>98484</v>
      </c>
      <c r="P53" s="72">
        <f t="shared" si="67"/>
        <v>99469</v>
      </c>
      <c r="Q53" s="89">
        <f t="shared" si="17"/>
        <v>100464</v>
      </c>
      <c r="R53" s="89">
        <f t="shared" si="4"/>
        <v>101971</v>
      </c>
      <c r="S53" s="89">
        <f t="shared" si="47"/>
        <v>104776</v>
      </c>
      <c r="T53" s="89">
        <f t="shared" si="47"/>
        <v>107658</v>
      </c>
      <c r="U53" s="89">
        <f t="shared" si="18"/>
        <v>107658</v>
      </c>
      <c r="V53" s="89">
        <f t="shared" si="19"/>
        <v>113040.90000000001</v>
      </c>
      <c r="W53" s="89">
        <f t="shared" si="20"/>
        <v>120389</v>
      </c>
      <c r="X53" s="89">
        <f t="shared" si="21"/>
        <v>127011</v>
      </c>
      <c r="Y53" s="101">
        <f t="shared" si="22"/>
        <v>132092</v>
      </c>
      <c r="Z53" s="90">
        <v>93312</v>
      </c>
      <c r="AA53" s="72">
        <f t="shared" ref="AA53:AB56" si="68">ROUNDUP(Z53*1.01,0)</f>
        <v>94246</v>
      </c>
      <c r="AB53" s="72">
        <f t="shared" si="68"/>
        <v>95189</v>
      </c>
      <c r="AC53" s="89">
        <f t="shared" si="24"/>
        <v>96141</v>
      </c>
      <c r="AD53" s="89">
        <f t="shared" si="6"/>
        <v>97584</v>
      </c>
      <c r="AE53" s="89">
        <f t="shared" si="48"/>
        <v>100268</v>
      </c>
      <c r="AF53" s="89">
        <f t="shared" si="48"/>
        <v>103026</v>
      </c>
      <c r="AG53" s="89">
        <f t="shared" si="25"/>
        <v>103026</v>
      </c>
      <c r="AH53" s="89">
        <f t="shared" si="26"/>
        <v>108177.3</v>
      </c>
      <c r="AI53" s="89">
        <f t="shared" si="37"/>
        <v>115209</v>
      </c>
      <c r="AJ53" s="89">
        <f t="shared" si="27"/>
        <v>121546</v>
      </c>
      <c r="AK53" s="101">
        <f t="shared" si="28"/>
        <v>126408</v>
      </c>
      <c r="AL53" s="90">
        <v>91340</v>
      </c>
      <c r="AM53" s="72">
        <f t="shared" si="40"/>
        <v>92254</v>
      </c>
      <c r="AN53" s="72">
        <f t="shared" si="30"/>
        <v>93177</v>
      </c>
      <c r="AO53" s="105">
        <f t="shared" si="31"/>
        <v>94109</v>
      </c>
      <c r="AP53" s="89">
        <f t="shared" si="8"/>
        <v>95521</v>
      </c>
      <c r="AQ53" s="89">
        <f t="shared" si="49"/>
        <v>98148</v>
      </c>
      <c r="AR53" s="89">
        <f t="shared" si="62"/>
        <v>100848</v>
      </c>
      <c r="AS53" s="106">
        <f t="shared" si="32"/>
        <v>100848</v>
      </c>
      <c r="AT53" s="106">
        <f t="shared" si="33"/>
        <v>105890.40000000001</v>
      </c>
      <c r="AU53" s="106">
        <f t="shared" si="34"/>
        <v>112775</v>
      </c>
      <c r="AV53" s="89">
        <f t="shared" si="35"/>
        <v>118978</v>
      </c>
      <c r="AW53" s="101">
        <f t="shared" si="36"/>
        <v>123738</v>
      </c>
    </row>
    <row r="54" spans="1:49" x14ac:dyDescent="0.2">
      <c r="A54" s="53">
        <v>37</v>
      </c>
      <c r="B54" s="90">
        <v>92528</v>
      </c>
      <c r="C54" s="72">
        <f t="shared" si="66"/>
        <v>93454</v>
      </c>
      <c r="D54" s="72">
        <f t="shared" si="66"/>
        <v>94389</v>
      </c>
      <c r="E54" s="89">
        <f t="shared" si="12"/>
        <v>95333</v>
      </c>
      <c r="F54" s="89">
        <f t="shared" si="0"/>
        <v>96763</v>
      </c>
      <c r="G54" s="89">
        <f t="shared" si="46"/>
        <v>99424</v>
      </c>
      <c r="H54" s="89">
        <f t="shared" si="60"/>
        <v>102159</v>
      </c>
      <c r="I54" s="89">
        <f t="shared" si="13"/>
        <v>102159</v>
      </c>
      <c r="J54" s="89">
        <f t="shared" si="61"/>
        <v>107266.95000000001</v>
      </c>
      <c r="K54" s="89">
        <f t="shared" si="14"/>
        <v>114239.30175000001</v>
      </c>
      <c r="L54" s="89">
        <v>120524</v>
      </c>
      <c r="M54" s="101">
        <f t="shared" si="15"/>
        <v>125345</v>
      </c>
      <c r="N54" s="90">
        <v>99759</v>
      </c>
      <c r="O54" s="72">
        <f t="shared" si="67"/>
        <v>100757</v>
      </c>
      <c r="P54" s="72">
        <f t="shared" si="67"/>
        <v>101765</v>
      </c>
      <c r="Q54" s="89">
        <f t="shared" si="17"/>
        <v>102783</v>
      </c>
      <c r="R54" s="89">
        <f t="shared" si="4"/>
        <v>104325</v>
      </c>
      <c r="S54" s="89">
        <f t="shared" si="47"/>
        <v>107194</v>
      </c>
      <c r="T54" s="89">
        <f t="shared" si="47"/>
        <v>110142</v>
      </c>
      <c r="U54" s="89">
        <f t="shared" si="18"/>
        <v>110142</v>
      </c>
      <c r="V54" s="89">
        <f t="shared" si="19"/>
        <v>115649.1</v>
      </c>
      <c r="W54" s="89">
        <f t="shared" si="20"/>
        <v>123167</v>
      </c>
      <c r="X54" s="89">
        <f t="shared" si="21"/>
        <v>129942</v>
      </c>
      <c r="Y54" s="101">
        <f t="shared" si="22"/>
        <v>135140</v>
      </c>
      <c r="Z54" s="90">
        <v>95562</v>
      </c>
      <c r="AA54" s="72">
        <f t="shared" si="68"/>
        <v>96518</v>
      </c>
      <c r="AB54" s="72">
        <f t="shared" si="68"/>
        <v>97484</v>
      </c>
      <c r="AC54" s="89">
        <f t="shared" si="24"/>
        <v>98459</v>
      </c>
      <c r="AD54" s="89">
        <f t="shared" si="6"/>
        <v>99936</v>
      </c>
      <c r="AE54" s="89">
        <f t="shared" si="48"/>
        <v>102685</v>
      </c>
      <c r="AF54" s="89">
        <f t="shared" si="48"/>
        <v>105509</v>
      </c>
      <c r="AG54" s="89">
        <f t="shared" si="25"/>
        <v>105509</v>
      </c>
      <c r="AH54" s="89">
        <f t="shared" si="26"/>
        <v>110784.45000000001</v>
      </c>
      <c r="AI54" s="89">
        <f t="shared" si="37"/>
        <v>117986</v>
      </c>
      <c r="AJ54" s="89">
        <f t="shared" si="27"/>
        <v>124476</v>
      </c>
      <c r="AK54" s="101">
        <f t="shared" si="28"/>
        <v>129456</v>
      </c>
      <c r="AL54" s="90">
        <v>93585</v>
      </c>
      <c r="AM54" s="72">
        <f t="shared" si="40"/>
        <v>94521</v>
      </c>
      <c r="AN54" s="72">
        <f t="shared" si="30"/>
        <v>95467</v>
      </c>
      <c r="AO54" s="105">
        <f t="shared" si="31"/>
        <v>96422</v>
      </c>
      <c r="AP54" s="89">
        <f t="shared" si="8"/>
        <v>97869</v>
      </c>
      <c r="AQ54" s="89">
        <f t="shared" si="49"/>
        <v>100561</v>
      </c>
      <c r="AR54" s="89">
        <f t="shared" si="62"/>
        <v>103327</v>
      </c>
      <c r="AS54" s="106">
        <f t="shared" si="32"/>
        <v>103327</v>
      </c>
      <c r="AT54" s="106">
        <f t="shared" si="33"/>
        <v>108493.35</v>
      </c>
      <c r="AU54" s="106">
        <f t="shared" si="34"/>
        <v>115547</v>
      </c>
      <c r="AV54" s="89">
        <f t="shared" si="35"/>
        <v>121903</v>
      </c>
      <c r="AW54" s="101">
        <f t="shared" si="36"/>
        <v>126780</v>
      </c>
    </row>
    <row r="55" spans="1:49" x14ac:dyDescent="0.2">
      <c r="A55" s="53">
        <v>38</v>
      </c>
      <c r="B55" s="90">
        <v>94817</v>
      </c>
      <c r="C55" s="72">
        <f>ROUNDUP(B55*1.01,0)</f>
        <v>95766</v>
      </c>
      <c r="D55" s="72">
        <f t="shared" si="66"/>
        <v>96724</v>
      </c>
      <c r="E55" s="89">
        <f t="shared" si="12"/>
        <v>97692</v>
      </c>
      <c r="F55" s="89">
        <f t="shared" si="0"/>
        <v>99158</v>
      </c>
      <c r="G55" s="89">
        <f t="shared" si="46"/>
        <v>101885</v>
      </c>
      <c r="H55" s="89">
        <f t="shared" si="60"/>
        <v>104687</v>
      </c>
      <c r="I55" s="89">
        <f t="shared" si="13"/>
        <v>104687</v>
      </c>
      <c r="J55" s="89">
        <f t="shared" si="61"/>
        <v>109921.35</v>
      </c>
      <c r="K55" s="89">
        <f t="shared" si="14"/>
        <v>117066.23775</v>
      </c>
      <c r="L55" s="89">
        <v>123506</v>
      </c>
      <c r="M55" s="101">
        <f t="shared" si="15"/>
        <v>128447</v>
      </c>
      <c r="N55" s="90">
        <v>102042</v>
      </c>
      <c r="O55" s="72">
        <f t="shared" si="67"/>
        <v>103063</v>
      </c>
      <c r="P55" s="72">
        <f t="shared" si="67"/>
        <v>104094</v>
      </c>
      <c r="Q55" s="89">
        <f t="shared" si="17"/>
        <v>105135</v>
      </c>
      <c r="R55" s="89">
        <f t="shared" si="4"/>
        <v>106713</v>
      </c>
      <c r="S55" s="89">
        <f t="shared" si="47"/>
        <v>109648</v>
      </c>
      <c r="T55" s="89">
        <f t="shared" si="47"/>
        <v>112664</v>
      </c>
      <c r="U55" s="89">
        <f t="shared" si="18"/>
        <v>112664</v>
      </c>
      <c r="V55" s="89">
        <f t="shared" si="19"/>
        <v>118297.20000000001</v>
      </c>
      <c r="W55" s="89">
        <f t="shared" si="20"/>
        <v>125987</v>
      </c>
      <c r="X55" s="89">
        <f t="shared" si="21"/>
        <v>132917</v>
      </c>
      <c r="Y55" s="101">
        <f t="shared" si="22"/>
        <v>138234</v>
      </c>
      <c r="Z55" s="90">
        <v>97850</v>
      </c>
      <c r="AA55" s="72">
        <f t="shared" si="68"/>
        <v>98829</v>
      </c>
      <c r="AB55" s="72">
        <f t="shared" si="68"/>
        <v>99818</v>
      </c>
      <c r="AC55" s="89">
        <f t="shared" si="24"/>
        <v>100817</v>
      </c>
      <c r="AD55" s="89">
        <f t="shared" si="6"/>
        <v>102330</v>
      </c>
      <c r="AE55" s="89">
        <f t="shared" si="48"/>
        <v>105145</v>
      </c>
      <c r="AF55" s="89">
        <f t="shared" si="48"/>
        <v>108037</v>
      </c>
      <c r="AG55" s="89">
        <f t="shared" si="25"/>
        <v>108037</v>
      </c>
      <c r="AH55" s="89">
        <f t="shared" si="26"/>
        <v>113438.85</v>
      </c>
      <c r="AI55" s="89">
        <f t="shared" si="37"/>
        <v>120813</v>
      </c>
      <c r="AJ55" s="89">
        <f t="shared" si="27"/>
        <v>127458</v>
      </c>
      <c r="AK55" s="101">
        <f t="shared" si="28"/>
        <v>132557</v>
      </c>
      <c r="AL55" s="90">
        <v>95874</v>
      </c>
      <c r="AM55" s="72">
        <f>ROUNDUP(AL55*1,0)</f>
        <v>95874</v>
      </c>
      <c r="AN55" s="72">
        <f t="shared" si="30"/>
        <v>96833</v>
      </c>
      <c r="AO55" s="105">
        <f t="shared" si="31"/>
        <v>97802</v>
      </c>
      <c r="AP55" s="89">
        <f t="shared" si="8"/>
        <v>99270</v>
      </c>
      <c r="AQ55" s="89">
        <f t="shared" si="49"/>
        <v>102000</v>
      </c>
      <c r="AR55" s="89">
        <f t="shared" si="62"/>
        <v>104805</v>
      </c>
      <c r="AS55" s="106">
        <f t="shared" si="32"/>
        <v>104805</v>
      </c>
      <c r="AT55" s="106">
        <f t="shared" si="33"/>
        <v>110045.25</v>
      </c>
      <c r="AU55" s="106">
        <f t="shared" si="34"/>
        <v>117200</v>
      </c>
      <c r="AV55" s="89">
        <f t="shared" si="35"/>
        <v>123646</v>
      </c>
      <c r="AW55" s="101">
        <f t="shared" si="36"/>
        <v>128592</v>
      </c>
    </row>
    <row r="56" spans="1:49" x14ac:dyDescent="0.2">
      <c r="A56" s="53" t="s">
        <v>9</v>
      </c>
      <c r="B56" s="90">
        <v>97128</v>
      </c>
      <c r="C56" s="72">
        <f>ROUNDUP(B56*1,0)</f>
        <v>97128</v>
      </c>
      <c r="D56" s="103">
        <f>ROUNDUP(C56*1.01,0)</f>
        <v>98100</v>
      </c>
      <c r="E56" s="91">
        <f t="shared" si="12"/>
        <v>99081</v>
      </c>
      <c r="F56" s="89">
        <f t="shared" si="0"/>
        <v>100568</v>
      </c>
      <c r="G56" s="89">
        <f t="shared" si="46"/>
        <v>103334</v>
      </c>
      <c r="H56" s="89">
        <f t="shared" si="60"/>
        <v>106176</v>
      </c>
      <c r="I56" s="89">
        <f t="shared" si="13"/>
        <v>106176</v>
      </c>
      <c r="J56" s="89">
        <f t="shared" si="61"/>
        <v>111484.8</v>
      </c>
      <c r="K56" s="89">
        <f t="shared" si="14"/>
        <v>118731.31199999999</v>
      </c>
      <c r="L56" s="89">
        <f t="shared" si="38"/>
        <v>125262</v>
      </c>
      <c r="M56" s="101">
        <f t="shared" si="15"/>
        <v>130273</v>
      </c>
      <c r="N56" s="90">
        <v>104353</v>
      </c>
      <c r="O56" s="72">
        <f>ROUNDUP(N56*1,0)</f>
        <v>104353</v>
      </c>
      <c r="P56" s="72">
        <f t="shared" si="67"/>
        <v>105397</v>
      </c>
      <c r="Q56" s="91">
        <f t="shared" si="17"/>
        <v>106451</v>
      </c>
      <c r="R56" s="89">
        <f t="shared" si="4"/>
        <v>108048</v>
      </c>
      <c r="S56" s="89">
        <f t="shared" si="47"/>
        <v>111020</v>
      </c>
      <c r="T56" s="89">
        <f t="shared" si="47"/>
        <v>114074</v>
      </c>
      <c r="U56" s="89">
        <f t="shared" si="18"/>
        <v>114074</v>
      </c>
      <c r="V56" s="89">
        <f t="shared" si="19"/>
        <v>119777.70000000001</v>
      </c>
      <c r="W56" s="89">
        <f t="shared" si="20"/>
        <v>127564</v>
      </c>
      <c r="X56" s="89">
        <f t="shared" si="21"/>
        <v>134581</v>
      </c>
      <c r="Y56" s="101">
        <f t="shared" si="22"/>
        <v>139965</v>
      </c>
      <c r="Z56" s="90">
        <v>100159</v>
      </c>
      <c r="AA56" s="72">
        <f>ROUNDUP(Z56*1,0)</f>
        <v>100159</v>
      </c>
      <c r="AB56" s="72">
        <f t="shared" si="68"/>
        <v>101161</v>
      </c>
      <c r="AC56" s="91">
        <f t="shared" si="24"/>
        <v>102173</v>
      </c>
      <c r="AD56" s="89">
        <f t="shared" si="6"/>
        <v>103706</v>
      </c>
      <c r="AE56" s="89">
        <f t="shared" si="48"/>
        <v>106558</v>
      </c>
      <c r="AF56" s="89">
        <f t="shared" si="48"/>
        <v>109489</v>
      </c>
      <c r="AG56" s="89">
        <f t="shared" si="25"/>
        <v>109489</v>
      </c>
      <c r="AH56" s="89">
        <f t="shared" si="26"/>
        <v>114963.45000000001</v>
      </c>
      <c r="AI56" s="89">
        <f t="shared" si="37"/>
        <v>122437</v>
      </c>
      <c r="AJ56" s="89">
        <f t="shared" si="27"/>
        <v>129172</v>
      </c>
      <c r="AK56" s="101">
        <f t="shared" si="28"/>
        <v>134339</v>
      </c>
      <c r="AL56" s="90">
        <v>98182</v>
      </c>
      <c r="AM56" s="72">
        <f t="shared" si="40"/>
        <v>99164</v>
      </c>
      <c r="AN56" s="72">
        <f>ROUNDUP(AM56*1.01,0)</f>
        <v>100156</v>
      </c>
      <c r="AO56" s="105">
        <f t="shared" si="31"/>
        <v>101158</v>
      </c>
      <c r="AP56" s="89">
        <f t="shared" si="8"/>
        <v>102676</v>
      </c>
      <c r="AQ56" s="89">
        <f t="shared" si="49"/>
        <v>105500</v>
      </c>
      <c r="AR56" s="89">
        <f t="shared" si="62"/>
        <v>108402</v>
      </c>
      <c r="AS56" s="106">
        <f t="shared" si="32"/>
        <v>108402</v>
      </c>
      <c r="AT56" s="106">
        <f t="shared" si="33"/>
        <v>113822.1</v>
      </c>
      <c r="AU56" s="106">
        <f t="shared" si="34"/>
        <v>121222</v>
      </c>
      <c r="AV56" s="89">
        <f t="shared" si="35"/>
        <v>127890</v>
      </c>
      <c r="AW56" s="101">
        <f t="shared" si="36"/>
        <v>133006</v>
      </c>
    </row>
    <row r="57" spans="1:49" x14ac:dyDescent="0.2">
      <c r="A57" s="53">
        <v>39</v>
      </c>
      <c r="B57" s="90">
        <v>97128</v>
      </c>
      <c r="C57" s="72">
        <f>ROUNDUP(B57*1.01,0)</f>
        <v>98100</v>
      </c>
      <c r="D57" s="72">
        <f>ROUNDUP(C57*1.01,0)</f>
        <v>99081</v>
      </c>
      <c r="E57" s="89">
        <f t="shared" si="12"/>
        <v>100072</v>
      </c>
      <c r="F57" s="89">
        <f t="shared" si="0"/>
        <v>101574</v>
      </c>
      <c r="G57" s="89">
        <f t="shared" si="46"/>
        <v>104368</v>
      </c>
      <c r="H57" s="89">
        <f t="shared" si="60"/>
        <v>107239</v>
      </c>
      <c r="I57" s="89">
        <f t="shared" si="13"/>
        <v>107239</v>
      </c>
      <c r="J57" s="89">
        <f t="shared" si="61"/>
        <v>112600.95000000001</v>
      </c>
      <c r="K57" s="89">
        <f t="shared" si="14"/>
        <v>119920.01175000001</v>
      </c>
      <c r="L57" s="89">
        <v>126517</v>
      </c>
      <c r="M57" s="101">
        <f t="shared" si="15"/>
        <v>131578</v>
      </c>
      <c r="N57" s="90">
        <v>104353</v>
      </c>
      <c r="O57" s="72">
        <f>ROUNDUP(N57*1.01,0)</f>
        <v>105397</v>
      </c>
      <c r="P57" s="72">
        <f>ROUNDUP(O57*1.01,0)</f>
        <v>106451</v>
      </c>
      <c r="Q57" s="89">
        <f t="shared" si="17"/>
        <v>107516</v>
      </c>
      <c r="R57" s="89">
        <f t="shared" si="4"/>
        <v>109129</v>
      </c>
      <c r="S57" s="89">
        <f t="shared" si="47"/>
        <v>112131</v>
      </c>
      <c r="T57" s="89">
        <f t="shared" si="47"/>
        <v>115215</v>
      </c>
      <c r="U57" s="89">
        <f t="shared" si="18"/>
        <v>115215</v>
      </c>
      <c r="V57" s="89">
        <f t="shared" si="19"/>
        <v>120975.75</v>
      </c>
      <c r="W57" s="89">
        <f t="shared" si="20"/>
        <v>128840</v>
      </c>
      <c r="X57" s="89">
        <f t="shared" si="21"/>
        <v>135927</v>
      </c>
      <c r="Y57" s="101">
        <f t="shared" si="22"/>
        <v>141365</v>
      </c>
      <c r="Z57" s="90">
        <v>100159</v>
      </c>
      <c r="AA57" s="72">
        <f>ROUNDUP(Z57*1,0)</f>
        <v>100159</v>
      </c>
      <c r="AB57" s="72">
        <f>ROUNDUP(AA57*1.01,0)</f>
        <v>101161</v>
      </c>
      <c r="AC57" s="89">
        <f t="shared" si="24"/>
        <v>102173</v>
      </c>
      <c r="AD57" s="89">
        <f t="shared" si="6"/>
        <v>103706</v>
      </c>
      <c r="AE57" s="89">
        <f t="shared" si="48"/>
        <v>106558</v>
      </c>
      <c r="AF57" s="89">
        <f t="shared" si="48"/>
        <v>109489</v>
      </c>
      <c r="AG57" s="89">
        <f t="shared" si="25"/>
        <v>109489</v>
      </c>
      <c r="AH57" s="89">
        <f t="shared" si="26"/>
        <v>114963.45000000001</v>
      </c>
      <c r="AI57" s="89">
        <f t="shared" si="37"/>
        <v>122437</v>
      </c>
      <c r="AJ57" s="89">
        <f t="shared" si="27"/>
        <v>129172</v>
      </c>
      <c r="AK57" s="101">
        <f t="shared" si="28"/>
        <v>134339</v>
      </c>
      <c r="AL57" s="90">
        <v>98182</v>
      </c>
      <c r="AM57" s="72">
        <f t="shared" si="40"/>
        <v>99164</v>
      </c>
      <c r="AN57" s="72">
        <f t="shared" si="30"/>
        <v>100156</v>
      </c>
      <c r="AO57" s="105">
        <f t="shared" si="31"/>
        <v>101158</v>
      </c>
      <c r="AP57" s="89">
        <f t="shared" si="8"/>
        <v>102676</v>
      </c>
      <c r="AQ57" s="89">
        <f t="shared" si="49"/>
        <v>105500</v>
      </c>
      <c r="AR57" s="89">
        <f t="shared" si="62"/>
        <v>108402</v>
      </c>
      <c r="AS57" s="106">
        <f t="shared" si="32"/>
        <v>108402</v>
      </c>
      <c r="AT57" s="106">
        <f t="shared" si="33"/>
        <v>113822.1</v>
      </c>
      <c r="AU57" s="106">
        <f t="shared" si="34"/>
        <v>121222</v>
      </c>
      <c r="AV57" s="89">
        <f t="shared" si="35"/>
        <v>127890</v>
      </c>
      <c r="AW57" s="101">
        <f t="shared" si="36"/>
        <v>133006</v>
      </c>
    </row>
    <row r="58" spans="1:49" x14ac:dyDescent="0.2">
      <c r="A58" s="53">
        <v>40</v>
      </c>
      <c r="B58" s="90">
        <v>99552</v>
      </c>
      <c r="C58" s="72">
        <f t="shared" ref="C58:D60" si="69">ROUNDUP(B58*1.01,0)</f>
        <v>100548</v>
      </c>
      <c r="D58" s="72">
        <f t="shared" si="69"/>
        <v>101554</v>
      </c>
      <c r="E58" s="89">
        <f t="shared" si="12"/>
        <v>102570</v>
      </c>
      <c r="F58" s="89">
        <f t="shared" si="0"/>
        <v>104109</v>
      </c>
      <c r="G58" s="89">
        <f t="shared" si="46"/>
        <v>106972</v>
      </c>
      <c r="H58" s="89">
        <f t="shared" si="60"/>
        <v>109914</v>
      </c>
      <c r="I58" s="89">
        <f t="shared" si="13"/>
        <v>109914</v>
      </c>
      <c r="J58" s="89">
        <f t="shared" si="61"/>
        <v>115409.70000000001</v>
      </c>
      <c r="K58" s="89">
        <f t="shared" si="14"/>
        <v>122911.33050000001</v>
      </c>
      <c r="L58" s="89">
        <f t="shared" si="38"/>
        <v>129672</v>
      </c>
      <c r="M58" s="101">
        <f t="shared" si="15"/>
        <v>134859</v>
      </c>
      <c r="N58" s="90">
        <v>106783</v>
      </c>
      <c r="O58" s="72">
        <f t="shared" ref="O58:P61" si="70">ROUNDUP(N58*1.01,0)</f>
        <v>107851</v>
      </c>
      <c r="P58" s="72">
        <f t="shared" si="70"/>
        <v>108930</v>
      </c>
      <c r="Q58" s="89">
        <f t="shared" si="17"/>
        <v>110020</v>
      </c>
      <c r="R58" s="89">
        <f t="shared" si="4"/>
        <v>111671</v>
      </c>
      <c r="S58" s="89">
        <f t="shared" si="47"/>
        <v>114742</v>
      </c>
      <c r="T58" s="89">
        <f t="shared" si="47"/>
        <v>117898</v>
      </c>
      <c r="U58" s="89">
        <f t="shared" si="18"/>
        <v>117898</v>
      </c>
      <c r="V58" s="89">
        <f t="shared" si="19"/>
        <v>123792.90000000001</v>
      </c>
      <c r="W58" s="89">
        <f t="shared" si="20"/>
        <v>131840</v>
      </c>
      <c r="X58" s="89">
        <f t="shared" si="21"/>
        <v>139092</v>
      </c>
      <c r="Y58" s="101">
        <f t="shared" si="22"/>
        <v>144656</v>
      </c>
      <c r="Z58" s="90">
        <v>102587</v>
      </c>
      <c r="AA58" s="72">
        <f t="shared" ref="AA58:AB61" si="71">ROUNDUP(Z58*1.01,0)</f>
        <v>103613</v>
      </c>
      <c r="AB58" s="72">
        <f t="shared" si="71"/>
        <v>104650</v>
      </c>
      <c r="AC58" s="89">
        <f t="shared" si="24"/>
        <v>105697</v>
      </c>
      <c r="AD58" s="89">
        <f t="shared" si="6"/>
        <v>107283</v>
      </c>
      <c r="AE58" s="89">
        <f t="shared" si="48"/>
        <v>110234</v>
      </c>
      <c r="AF58" s="89">
        <f t="shared" si="48"/>
        <v>113266</v>
      </c>
      <c r="AG58" s="89">
        <f t="shared" si="25"/>
        <v>113266</v>
      </c>
      <c r="AH58" s="89">
        <f t="shared" si="26"/>
        <v>118929.3</v>
      </c>
      <c r="AI58" s="89">
        <f t="shared" si="37"/>
        <v>126660</v>
      </c>
      <c r="AJ58" s="89">
        <f t="shared" si="27"/>
        <v>133627</v>
      </c>
      <c r="AK58" s="101">
        <f t="shared" si="28"/>
        <v>138973</v>
      </c>
      <c r="AL58" s="90">
        <v>100612</v>
      </c>
      <c r="AM58" s="72">
        <f t="shared" si="40"/>
        <v>101619</v>
      </c>
      <c r="AN58" s="72">
        <f t="shared" si="30"/>
        <v>102636</v>
      </c>
      <c r="AO58" s="105">
        <f t="shared" si="31"/>
        <v>103663</v>
      </c>
      <c r="AP58" s="89">
        <f t="shared" si="8"/>
        <v>105218</v>
      </c>
      <c r="AQ58" s="89">
        <f t="shared" si="49"/>
        <v>108112</v>
      </c>
      <c r="AR58" s="89">
        <f t="shared" si="62"/>
        <v>111086</v>
      </c>
      <c r="AS58" s="106">
        <f t="shared" si="32"/>
        <v>111086</v>
      </c>
      <c r="AT58" s="106">
        <f t="shared" si="33"/>
        <v>116640.3</v>
      </c>
      <c r="AU58" s="106">
        <f t="shared" si="34"/>
        <v>124224</v>
      </c>
      <c r="AV58" s="89">
        <f t="shared" si="35"/>
        <v>131057</v>
      </c>
      <c r="AW58" s="101">
        <f t="shared" si="36"/>
        <v>136300</v>
      </c>
    </row>
    <row r="59" spans="1:49" x14ac:dyDescent="0.2">
      <c r="A59" s="53">
        <v>41</v>
      </c>
      <c r="B59" s="90">
        <v>102039</v>
      </c>
      <c r="C59" s="72">
        <f t="shared" si="69"/>
        <v>103060</v>
      </c>
      <c r="D59" s="72">
        <f t="shared" si="69"/>
        <v>104091</v>
      </c>
      <c r="E59" s="89">
        <f t="shared" si="12"/>
        <v>105132</v>
      </c>
      <c r="F59" s="89">
        <f t="shared" si="0"/>
        <v>106709</v>
      </c>
      <c r="G59" s="89">
        <f t="shared" ref="G59:G61" si="72">ROUNDUP(F59*1.0275,0)</f>
        <v>109644</v>
      </c>
      <c r="H59" s="89">
        <f t="shared" si="60"/>
        <v>112660</v>
      </c>
      <c r="I59" s="89">
        <f t="shared" si="13"/>
        <v>112660</v>
      </c>
      <c r="J59" s="89">
        <f t="shared" si="61"/>
        <v>118293</v>
      </c>
      <c r="K59" s="89">
        <f t="shared" si="14"/>
        <v>125982.045</v>
      </c>
      <c r="L59" s="89">
        <v>132913</v>
      </c>
      <c r="M59" s="101">
        <f t="shared" si="15"/>
        <v>138230</v>
      </c>
      <c r="N59" s="90">
        <v>109272</v>
      </c>
      <c r="O59" s="72">
        <f t="shared" si="70"/>
        <v>110365</v>
      </c>
      <c r="P59" s="72">
        <f t="shared" si="70"/>
        <v>111469</v>
      </c>
      <c r="Q59" s="89">
        <f t="shared" si="17"/>
        <v>112584</v>
      </c>
      <c r="R59" s="89">
        <f t="shared" si="4"/>
        <v>114273</v>
      </c>
      <c r="S59" s="89">
        <f t="shared" ref="S59:T61" si="73">ROUNDUP(R59*1.0275,0)</f>
        <v>117416</v>
      </c>
      <c r="T59" s="89">
        <f t="shared" si="73"/>
        <v>120645</v>
      </c>
      <c r="U59" s="89">
        <f t="shared" si="18"/>
        <v>120645</v>
      </c>
      <c r="V59" s="89">
        <f t="shared" si="19"/>
        <v>126677.25</v>
      </c>
      <c r="W59" s="89">
        <f t="shared" si="20"/>
        <v>134912</v>
      </c>
      <c r="X59" s="89">
        <f t="shared" si="21"/>
        <v>142333</v>
      </c>
      <c r="Y59" s="101">
        <f t="shared" si="22"/>
        <v>148027</v>
      </c>
      <c r="Z59" s="90">
        <v>105074</v>
      </c>
      <c r="AA59" s="72">
        <f t="shared" si="71"/>
        <v>106125</v>
      </c>
      <c r="AB59" s="72">
        <f t="shared" si="71"/>
        <v>107187</v>
      </c>
      <c r="AC59" s="89">
        <f t="shared" si="24"/>
        <v>108259</v>
      </c>
      <c r="AD59" s="89">
        <f t="shared" si="6"/>
        <v>109883</v>
      </c>
      <c r="AE59" s="89">
        <f t="shared" ref="AE59:AF61" si="74">ROUNDUP(AD59*1.0275,0)</f>
        <v>112905</v>
      </c>
      <c r="AF59" s="89">
        <f t="shared" si="74"/>
        <v>116010</v>
      </c>
      <c r="AG59" s="89">
        <f t="shared" si="25"/>
        <v>116010</v>
      </c>
      <c r="AH59" s="89">
        <f t="shared" si="26"/>
        <v>121810.5</v>
      </c>
      <c r="AI59" s="89">
        <f t="shared" si="37"/>
        <v>129729</v>
      </c>
      <c r="AJ59" s="89">
        <f t="shared" si="27"/>
        <v>136865</v>
      </c>
      <c r="AK59" s="101">
        <f t="shared" si="28"/>
        <v>142340</v>
      </c>
      <c r="AL59" s="90">
        <v>103097</v>
      </c>
      <c r="AM59" s="72">
        <f t="shared" si="40"/>
        <v>104128</v>
      </c>
      <c r="AN59" s="72">
        <f t="shared" si="30"/>
        <v>105170</v>
      </c>
      <c r="AO59" s="105">
        <f t="shared" si="31"/>
        <v>106222</v>
      </c>
      <c r="AP59" s="89">
        <f t="shared" si="8"/>
        <v>107816</v>
      </c>
      <c r="AQ59" s="89">
        <f t="shared" ref="AQ59:AQ61" si="75">ROUNDUP(AP59*1.0275,0)</f>
        <v>110781</v>
      </c>
      <c r="AR59" s="89">
        <f t="shared" si="62"/>
        <v>113828</v>
      </c>
      <c r="AS59" s="106">
        <f t="shared" si="32"/>
        <v>113828</v>
      </c>
      <c r="AT59" s="106">
        <f t="shared" si="33"/>
        <v>119519.40000000001</v>
      </c>
      <c r="AU59" s="106">
        <f t="shared" si="34"/>
        <v>127290</v>
      </c>
      <c r="AV59" s="89">
        <f t="shared" si="35"/>
        <v>134291</v>
      </c>
      <c r="AW59" s="101">
        <f t="shared" si="36"/>
        <v>139663</v>
      </c>
    </row>
    <row r="60" spans="1:49" x14ac:dyDescent="0.2">
      <c r="A60" s="53">
        <v>42</v>
      </c>
      <c r="B60" s="90">
        <v>104596</v>
      </c>
      <c r="C60" s="72">
        <f t="shared" si="69"/>
        <v>105642</v>
      </c>
      <c r="D60" s="72">
        <f t="shared" si="69"/>
        <v>106699</v>
      </c>
      <c r="E60" s="89">
        <f t="shared" si="12"/>
        <v>107766</v>
      </c>
      <c r="F60" s="89">
        <f t="shared" si="0"/>
        <v>109383</v>
      </c>
      <c r="G60" s="89">
        <f t="shared" si="72"/>
        <v>112392</v>
      </c>
      <c r="H60" s="89">
        <f t="shared" si="60"/>
        <v>115483</v>
      </c>
      <c r="I60" s="89">
        <f t="shared" si="13"/>
        <v>115483</v>
      </c>
      <c r="J60" s="89">
        <f t="shared" si="61"/>
        <v>121257.15000000001</v>
      </c>
      <c r="K60" s="89">
        <f t="shared" si="14"/>
        <v>129138.86475000001</v>
      </c>
      <c r="L60" s="89">
        <v>136243</v>
      </c>
      <c r="M60" s="101">
        <f t="shared" si="15"/>
        <v>141693</v>
      </c>
      <c r="N60" s="90">
        <v>111821</v>
      </c>
      <c r="O60" s="72">
        <f t="shared" si="70"/>
        <v>112940</v>
      </c>
      <c r="P60" s="72">
        <f t="shared" si="70"/>
        <v>114070</v>
      </c>
      <c r="Q60" s="89">
        <f t="shared" si="17"/>
        <v>115211</v>
      </c>
      <c r="R60" s="89">
        <f t="shared" si="4"/>
        <v>116940</v>
      </c>
      <c r="S60" s="89">
        <f t="shared" si="73"/>
        <v>120156</v>
      </c>
      <c r="T60" s="89">
        <f t="shared" si="73"/>
        <v>123461</v>
      </c>
      <c r="U60" s="89">
        <f t="shared" si="18"/>
        <v>123461</v>
      </c>
      <c r="V60" s="89">
        <f t="shared" si="19"/>
        <v>129634.05</v>
      </c>
      <c r="W60" s="89">
        <f t="shared" si="20"/>
        <v>138061</v>
      </c>
      <c r="X60" s="89">
        <f t="shared" si="21"/>
        <v>145655</v>
      </c>
      <c r="Y60" s="101">
        <f t="shared" si="22"/>
        <v>151482</v>
      </c>
      <c r="Z60" s="90">
        <v>107624</v>
      </c>
      <c r="AA60" s="72">
        <f t="shared" si="71"/>
        <v>108701</v>
      </c>
      <c r="AB60" s="72">
        <f t="shared" si="71"/>
        <v>109789</v>
      </c>
      <c r="AC60" s="89">
        <f t="shared" si="24"/>
        <v>110887</v>
      </c>
      <c r="AD60" s="89">
        <f t="shared" si="6"/>
        <v>112551</v>
      </c>
      <c r="AE60" s="89">
        <f t="shared" si="74"/>
        <v>115647</v>
      </c>
      <c r="AF60" s="89">
        <f t="shared" si="74"/>
        <v>118828</v>
      </c>
      <c r="AG60" s="89">
        <f t="shared" si="25"/>
        <v>118828</v>
      </c>
      <c r="AH60" s="89">
        <f t="shared" si="26"/>
        <v>124769.40000000001</v>
      </c>
      <c r="AI60" s="89">
        <f t="shared" si="37"/>
        <v>132880</v>
      </c>
      <c r="AJ60" s="89">
        <f t="shared" si="27"/>
        <v>140189</v>
      </c>
      <c r="AK60" s="101">
        <f t="shared" si="28"/>
        <v>145797</v>
      </c>
      <c r="AL60" s="90">
        <v>105655</v>
      </c>
      <c r="AM60" s="72">
        <f t="shared" si="40"/>
        <v>106712</v>
      </c>
      <c r="AN60" s="72">
        <f t="shared" si="30"/>
        <v>107780</v>
      </c>
      <c r="AO60" s="105">
        <f t="shared" si="31"/>
        <v>108858</v>
      </c>
      <c r="AP60" s="89">
        <f t="shared" si="8"/>
        <v>110491</v>
      </c>
      <c r="AQ60" s="89">
        <f t="shared" si="75"/>
        <v>113530</v>
      </c>
      <c r="AR60" s="89">
        <f t="shared" si="62"/>
        <v>116653</v>
      </c>
      <c r="AS60" s="106">
        <f t="shared" si="32"/>
        <v>116653</v>
      </c>
      <c r="AT60" s="106">
        <f t="shared" si="33"/>
        <v>122485.65000000001</v>
      </c>
      <c r="AU60" s="106">
        <f t="shared" si="34"/>
        <v>130449</v>
      </c>
      <c r="AV60" s="89">
        <f t="shared" si="35"/>
        <v>137624</v>
      </c>
      <c r="AW60" s="101">
        <f t="shared" si="36"/>
        <v>143129</v>
      </c>
    </row>
    <row r="61" spans="1:49" ht="12.75" thickBot="1" x14ac:dyDescent="0.25">
      <c r="A61" s="52" t="s">
        <v>27</v>
      </c>
      <c r="B61" s="92">
        <v>107210</v>
      </c>
      <c r="C61" s="74">
        <f>(B61*1)</f>
        <v>107210</v>
      </c>
      <c r="D61" s="74">
        <f>ROUNDUP(C61*1.01,0)</f>
        <v>108283</v>
      </c>
      <c r="E61" s="93">
        <f t="shared" si="12"/>
        <v>109366</v>
      </c>
      <c r="F61" s="93">
        <f t="shared" si="0"/>
        <v>111007</v>
      </c>
      <c r="G61" s="93">
        <f t="shared" si="72"/>
        <v>114060</v>
      </c>
      <c r="H61" s="93">
        <f t="shared" si="60"/>
        <v>117197</v>
      </c>
      <c r="I61" s="93">
        <f t="shared" si="13"/>
        <v>117197</v>
      </c>
      <c r="J61" s="93">
        <f t="shared" si="61"/>
        <v>123056.85</v>
      </c>
      <c r="K61" s="93">
        <f t="shared" si="14"/>
        <v>131055.54525</v>
      </c>
      <c r="L61" s="93">
        <f>ROUNDUP(K61*1.05501,0)</f>
        <v>138265</v>
      </c>
      <c r="M61" s="102">
        <f t="shared" si="15"/>
        <v>143796</v>
      </c>
      <c r="N61" s="92">
        <v>114437</v>
      </c>
      <c r="O61" s="74">
        <f>SUM(N61*1)</f>
        <v>114437</v>
      </c>
      <c r="P61" s="94">
        <f t="shared" si="70"/>
        <v>115582</v>
      </c>
      <c r="Q61" s="93">
        <f t="shared" si="17"/>
        <v>116738</v>
      </c>
      <c r="R61" s="93">
        <f t="shared" si="4"/>
        <v>118490</v>
      </c>
      <c r="S61" s="93">
        <f t="shared" si="73"/>
        <v>121749</v>
      </c>
      <c r="T61" s="93">
        <f t="shared" si="73"/>
        <v>125098</v>
      </c>
      <c r="U61" s="93">
        <f t="shared" si="18"/>
        <v>125098</v>
      </c>
      <c r="V61" s="93">
        <f t="shared" si="19"/>
        <v>131352.9</v>
      </c>
      <c r="W61" s="93">
        <f t="shared" si="20"/>
        <v>139891</v>
      </c>
      <c r="X61" s="93">
        <f t="shared" si="21"/>
        <v>147586</v>
      </c>
      <c r="Y61" s="102">
        <f t="shared" si="22"/>
        <v>153490</v>
      </c>
      <c r="Z61" s="92">
        <v>110243</v>
      </c>
      <c r="AA61" s="74">
        <f>SUM(Z61*1)</f>
        <v>110243</v>
      </c>
      <c r="AB61" s="94">
        <f t="shared" si="71"/>
        <v>111346</v>
      </c>
      <c r="AC61" s="93">
        <f t="shared" si="24"/>
        <v>112460</v>
      </c>
      <c r="AD61" s="93">
        <f t="shared" si="6"/>
        <v>114147</v>
      </c>
      <c r="AE61" s="93">
        <f t="shared" si="74"/>
        <v>117287</v>
      </c>
      <c r="AF61" s="93">
        <f t="shared" si="74"/>
        <v>120513</v>
      </c>
      <c r="AG61" s="93">
        <f t="shared" si="25"/>
        <v>120513</v>
      </c>
      <c r="AH61" s="93">
        <f t="shared" si="26"/>
        <v>126538.65000000001</v>
      </c>
      <c r="AI61" s="93">
        <f>ROUNDUP(AH61*1.06501,0)</f>
        <v>134765</v>
      </c>
      <c r="AJ61" s="93">
        <f t="shared" si="27"/>
        <v>142178</v>
      </c>
      <c r="AK61" s="102">
        <f t="shared" si="28"/>
        <v>147866</v>
      </c>
      <c r="AL61" s="92">
        <v>108271</v>
      </c>
      <c r="AM61" s="74">
        <f>SUM(AL61*1)</f>
        <v>108271</v>
      </c>
      <c r="AN61" s="94">
        <f t="shared" si="30"/>
        <v>109354</v>
      </c>
      <c r="AO61" s="95">
        <f t="shared" si="31"/>
        <v>110448</v>
      </c>
      <c r="AP61" s="93">
        <f t="shared" si="8"/>
        <v>112105</v>
      </c>
      <c r="AQ61" s="93">
        <f t="shared" si="75"/>
        <v>115188</v>
      </c>
      <c r="AR61" s="93">
        <f t="shared" si="62"/>
        <v>118356</v>
      </c>
      <c r="AS61" s="96">
        <f t="shared" si="32"/>
        <v>118356</v>
      </c>
      <c r="AT61" s="96">
        <f t="shared" si="33"/>
        <v>124273.8</v>
      </c>
      <c r="AU61" s="96">
        <f>AT61*1.065</f>
        <v>132351.59700000001</v>
      </c>
      <c r="AV61" s="93">
        <f>ROUNDUP(AU61*1.055001,0)</f>
        <v>139632</v>
      </c>
      <c r="AW61" s="102">
        <f t="shared" si="36"/>
        <v>145218</v>
      </c>
    </row>
    <row r="63" spans="1:49" ht="15" customHeight="1" x14ac:dyDescent="0.2">
      <c r="B63" s="75"/>
      <c r="C63" s="75"/>
      <c r="D63" s="75"/>
      <c r="E63" s="97"/>
      <c r="F63" s="75"/>
      <c r="G63" s="75"/>
      <c r="H63" s="75"/>
      <c r="I63" s="97"/>
      <c r="J63" s="97"/>
      <c r="K63" s="97"/>
      <c r="L63" s="75"/>
      <c r="M63" s="75"/>
      <c r="N63" s="75"/>
      <c r="O63" s="75"/>
      <c r="P63" s="75"/>
      <c r="Q63" s="97"/>
      <c r="R63" s="75"/>
      <c r="S63" s="75"/>
      <c r="T63" s="75"/>
      <c r="U63" s="97"/>
      <c r="V63" s="97"/>
      <c r="W63" s="97"/>
      <c r="X63" s="75"/>
      <c r="Y63" s="75"/>
      <c r="Z63" s="75"/>
      <c r="AA63" s="75"/>
      <c r="AB63" s="75"/>
      <c r="AC63" s="97"/>
      <c r="AD63" s="75"/>
      <c r="AE63" s="75"/>
      <c r="AF63" s="75"/>
      <c r="AG63" s="97"/>
      <c r="AH63" s="97"/>
      <c r="AI63" s="97"/>
      <c r="AJ63" s="75"/>
      <c r="AK63" s="75"/>
      <c r="AL63" s="75"/>
      <c r="AM63" s="75"/>
      <c r="AN63" s="75"/>
      <c r="AO63" s="97"/>
    </row>
    <row r="64" spans="1:49" ht="15" customHeight="1" x14ac:dyDescent="0.2">
      <c r="B64" s="75"/>
      <c r="C64" s="75"/>
      <c r="D64" s="75"/>
      <c r="E64" s="97"/>
      <c r="F64" s="75"/>
      <c r="G64" s="75"/>
      <c r="H64" s="75"/>
      <c r="I64" s="97"/>
      <c r="J64" s="97"/>
      <c r="K64" s="97"/>
      <c r="L64" s="75"/>
      <c r="M64" s="75"/>
      <c r="N64" s="75"/>
      <c r="O64" s="75"/>
      <c r="P64" s="75"/>
      <c r="Q64" s="97"/>
      <c r="R64" s="75"/>
      <c r="S64" s="75"/>
      <c r="T64" s="75"/>
      <c r="U64" s="97"/>
      <c r="V64" s="97"/>
      <c r="W64" s="97"/>
      <c r="X64" s="75"/>
      <c r="Y64" s="75"/>
      <c r="Z64" s="75"/>
      <c r="AA64" s="75"/>
      <c r="AB64" s="75"/>
      <c r="AC64" s="97"/>
      <c r="AD64" s="75"/>
      <c r="AE64" s="75"/>
      <c r="AF64" s="75"/>
      <c r="AG64" s="97"/>
      <c r="AH64" s="97"/>
      <c r="AI64" s="97"/>
      <c r="AJ64" s="75"/>
      <c r="AK64" s="75"/>
      <c r="AL64" s="75"/>
      <c r="AM64" s="75"/>
      <c r="AN64" s="75"/>
      <c r="AO64" s="97"/>
    </row>
    <row r="65" spans="2:41" ht="15" customHeight="1" x14ac:dyDescent="0.2">
      <c r="B65" s="75"/>
      <c r="C65" s="75"/>
      <c r="D65" s="75"/>
      <c r="E65" s="97"/>
      <c r="F65" s="75"/>
      <c r="G65" s="75"/>
      <c r="H65" s="75"/>
      <c r="I65" s="97"/>
      <c r="J65" s="97"/>
      <c r="K65" s="97"/>
      <c r="L65" s="75"/>
      <c r="M65" s="75"/>
      <c r="N65" s="75"/>
      <c r="O65" s="75"/>
      <c r="P65" s="75"/>
      <c r="Q65" s="97"/>
      <c r="R65" s="75"/>
      <c r="S65" s="75"/>
      <c r="T65" s="75"/>
      <c r="U65" s="97"/>
      <c r="V65" s="97"/>
      <c r="W65" s="97"/>
      <c r="X65" s="75"/>
      <c r="Y65" s="75"/>
      <c r="Z65" s="75"/>
      <c r="AA65" s="75"/>
      <c r="AB65" s="75"/>
      <c r="AC65" s="97"/>
      <c r="AD65" s="75"/>
      <c r="AE65" s="75"/>
      <c r="AF65" s="75"/>
      <c r="AG65" s="97"/>
      <c r="AH65" s="97"/>
      <c r="AI65" s="97"/>
      <c r="AJ65" s="75"/>
      <c r="AK65" s="75"/>
      <c r="AL65" s="75"/>
      <c r="AM65" s="75"/>
      <c r="AN65" s="75"/>
      <c r="AO65" s="97"/>
    </row>
    <row r="66" spans="2:41" ht="15" customHeight="1" x14ac:dyDescent="0.2">
      <c r="B66" s="75"/>
      <c r="C66" s="75"/>
      <c r="D66" s="75"/>
      <c r="E66" s="97"/>
      <c r="F66" s="75"/>
      <c r="G66" s="75"/>
      <c r="H66" s="75"/>
      <c r="I66" s="97"/>
      <c r="J66" s="97"/>
      <c r="K66" s="97"/>
      <c r="L66" s="75"/>
      <c r="M66" s="75"/>
      <c r="N66" s="75"/>
      <c r="O66" s="75"/>
      <c r="P66" s="75"/>
      <c r="Q66" s="97"/>
      <c r="R66" s="75"/>
      <c r="S66" s="75"/>
      <c r="T66" s="75"/>
      <c r="U66" s="97"/>
      <c r="V66" s="97"/>
      <c r="W66" s="97"/>
      <c r="X66" s="75"/>
      <c r="Y66" s="75"/>
      <c r="Z66" s="75"/>
      <c r="AA66" s="75"/>
      <c r="AB66" s="75"/>
      <c r="AC66" s="97"/>
      <c r="AD66" s="75"/>
      <c r="AE66" s="75"/>
      <c r="AF66" s="75"/>
      <c r="AG66" s="97"/>
      <c r="AH66" s="97"/>
      <c r="AI66" s="97"/>
      <c r="AJ66" s="75"/>
      <c r="AK66" s="75"/>
      <c r="AL66" s="75"/>
      <c r="AM66" s="75"/>
      <c r="AN66" s="75"/>
      <c r="AO66" s="97"/>
    </row>
  </sheetData>
  <mergeCells count="6">
    <mergeCell ref="B3:T6"/>
    <mergeCell ref="N10:Y10"/>
    <mergeCell ref="Z10:AK10"/>
    <mergeCell ref="B10:M10"/>
    <mergeCell ref="AL10:AW10"/>
    <mergeCell ref="A9:AW9"/>
  </mergeCells>
  <pageMargins left="0.7" right="0.7" top="0.75" bottom="0.75" header="0.3" footer="0.3"/>
  <pageSetup paperSize="9" orientation="portrait" r:id="rId1"/>
  <ignoredErrors>
    <ignoredError sqref="O50 O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W160"/>
  <sheetViews>
    <sheetView zoomScale="87" zoomScaleNormal="87" workbookViewId="0">
      <selection activeCell="B8" sqref="B8"/>
    </sheetView>
  </sheetViews>
  <sheetFormatPr defaultColWidth="7.5" defaultRowHeight="12" x14ac:dyDescent="0.2"/>
  <cols>
    <col min="1" max="1" width="3.75" style="58" bestFit="1" customWidth="1"/>
    <col min="2" max="4" width="7.5" style="131"/>
    <col min="5" max="5" width="7.5" style="7"/>
    <col min="6" max="7" width="7.5" style="12"/>
    <col min="8" max="11" width="7.5" style="7"/>
    <col min="12" max="12" width="9.75" style="7" customWidth="1"/>
    <col min="13" max="13" width="10" style="12" customWidth="1"/>
    <col min="14" max="16" width="7.5" style="131"/>
    <col min="17" max="17" width="7.5" style="7"/>
    <col min="18" max="19" width="7.5" style="12"/>
    <col min="20" max="20" width="7.5" style="7"/>
    <col min="21" max="21" width="7.5" style="22"/>
    <col min="22" max="23" width="7.5" style="7"/>
    <col min="24" max="24" width="8.875" style="7" customWidth="1"/>
    <col min="25" max="25" width="8.875" style="12" customWidth="1"/>
    <col min="26" max="28" width="7.5" style="131"/>
    <col min="29" max="29" width="7.5" style="7"/>
    <col min="30" max="31" width="7.5" style="12"/>
    <col min="32" max="32" width="7.5" style="7"/>
    <col min="33" max="33" width="7.5" style="22"/>
    <col min="34" max="35" width="7.5" style="7"/>
    <col min="36" max="36" width="9.5" style="7" customWidth="1"/>
    <col min="37" max="37" width="9.5" style="12" customWidth="1"/>
    <col min="38" max="40" width="7.5" style="131"/>
    <col min="41" max="41" width="7.5" style="7"/>
    <col min="42" max="43" width="7.5" style="129"/>
    <col min="44" max="44" width="7.5" style="28"/>
    <col min="45" max="45" width="7.5" style="29"/>
    <col min="46" max="47" width="7.5" style="28"/>
    <col min="48" max="48" width="9.5" style="28" customWidth="1"/>
    <col min="49" max="49" width="9.375" style="35" bestFit="1" customWidth="1"/>
    <col min="50" max="16384" width="7.5" style="1"/>
  </cols>
  <sheetData>
    <row r="3" spans="1:49" ht="14.1" customHeight="1" x14ac:dyDescent="0.2">
      <c r="B3" s="162" t="s">
        <v>32</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row>
    <row r="4" spans="1:49" ht="13.9" customHeight="1" x14ac:dyDescent="0.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row>
    <row r="5" spans="1:49" ht="13.9" customHeight="1" x14ac:dyDescent="0.2">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row>
    <row r="6" spans="1:49" ht="13.9" customHeight="1" x14ac:dyDescent="0.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row>
    <row r="7" spans="1:49" x14ac:dyDescent="0.2">
      <c r="B7" s="126"/>
      <c r="C7" s="126"/>
      <c r="D7" s="126"/>
      <c r="E7" s="127"/>
      <c r="F7" s="126"/>
      <c r="G7" s="126"/>
      <c r="H7" s="127"/>
      <c r="I7" s="127"/>
      <c r="J7" s="127"/>
      <c r="K7" s="127"/>
      <c r="L7" s="127"/>
      <c r="M7" s="128"/>
      <c r="N7" s="126"/>
      <c r="O7" s="126"/>
      <c r="P7" s="126"/>
      <c r="Q7" s="127"/>
      <c r="R7" s="126"/>
      <c r="S7" s="126"/>
      <c r="T7" s="127"/>
      <c r="U7" s="127"/>
      <c r="V7" s="127"/>
      <c r="W7" s="127"/>
      <c r="X7" s="127"/>
      <c r="Y7" s="128"/>
      <c r="Z7" s="126"/>
      <c r="AA7" s="126"/>
      <c r="AB7" s="126"/>
      <c r="AC7" s="127"/>
      <c r="AD7" s="126"/>
      <c r="AE7" s="126"/>
      <c r="AF7" s="127"/>
      <c r="AG7" s="127"/>
      <c r="AH7" s="127"/>
      <c r="AI7" s="127"/>
      <c r="AJ7" s="127"/>
      <c r="AK7" s="128"/>
      <c r="AL7" s="126"/>
      <c r="AM7" s="126"/>
      <c r="AN7" s="126"/>
      <c r="AO7" s="127"/>
    </row>
    <row r="8" spans="1:49" x14ac:dyDescent="0.2">
      <c r="B8" s="130"/>
      <c r="C8" s="130"/>
    </row>
    <row r="9" spans="1:49" ht="13.9" customHeight="1" thickBot="1" x14ac:dyDescent="0.25">
      <c r="A9" s="158" t="s">
        <v>19</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row>
    <row r="10" spans="1:49" ht="15" customHeight="1" x14ac:dyDescent="0.2">
      <c r="A10" s="132" t="s">
        <v>33</v>
      </c>
      <c r="B10" s="154" t="s">
        <v>31</v>
      </c>
      <c r="C10" s="155"/>
      <c r="D10" s="155"/>
      <c r="E10" s="155"/>
      <c r="F10" s="155"/>
      <c r="G10" s="155"/>
      <c r="H10" s="155"/>
      <c r="I10" s="155"/>
      <c r="J10" s="155"/>
      <c r="K10" s="155"/>
      <c r="L10" s="155"/>
      <c r="M10" s="156"/>
      <c r="N10" s="155" t="s">
        <v>0</v>
      </c>
      <c r="O10" s="155"/>
      <c r="P10" s="155"/>
      <c r="Q10" s="155"/>
      <c r="R10" s="155"/>
      <c r="S10" s="155"/>
      <c r="T10" s="155"/>
      <c r="U10" s="155"/>
      <c r="V10" s="155"/>
      <c r="W10" s="155"/>
      <c r="X10" s="155"/>
      <c r="Y10" s="156"/>
      <c r="Z10" s="154" t="s">
        <v>1</v>
      </c>
      <c r="AA10" s="155"/>
      <c r="AB10" s="155"/>
      <c r="AC10" s="155"/>
      <c r="AD10" s="155"/>
      <c r="AE10" s="155"/>
      <c r="AF10" s="155"/>
      <c r="AG10" s="155"/>
      <c r="AH10" s="155"/>
      <c r="AI10" s="155"/>
      <c r="AJ10" s="155"/>
      <c r="AK10" s="155"/>
      <c r="AL10" s="154" t="s">
        <v>2</v>
      </c>
      <c r="AM10" s="155"/>
      <c r="AN10" s="155"/>
      <c r="AO10" s="155"/>
      <c r="AP10" s="155"/>
      <c r="AQ10" s="155"/>
      <c r="AR10" s="155"/>
      <c r="AS10" s="155"/>
      <c r="AT10" s="155"/>
      <c r="AU10" s="155"/>
      <c r="AV10" s="155"/>
      <c r="AW10" s="156"/>
    </row>
    <row r="11" spans="1:49" s="32" customFormat="1" ht="12.75" thickBot="1" x14ac:dyDescent="0.25">
      <c r="A11" s="132"/>
      <c r="B11" s="39">
        <v>2014</v>
      </c>
      <c r="C11" s="36">
        <v>2015</v>
      </c>
      <c r="D11" s="36">
        <v>2016</v>
      </c>
      <c r="E11" s="37">
        <v>2017</v>
      </c>
      <c r="F11" s="37">
        <v>2018</v>
      </c>
      <c r="G11" s="37">
        <v>2019</v>
      </c>
      <c r="H11" s="38">
        <v>2020</v>
      </c>
      <c r="I11" s="38">
        <v>2021</v>
      </c>
      <c r="J11" s="38">
        <v>2022</v>
      </c>
      <c r="K11" s="38">
        <v>2023</v>
      </c>
      <c r="L11" s="38">
        <v>2024</v>
      </c>
      <c r="M11" s="40">
        <v>2025</v>
      </c>
      <c r="N11" s="36">
        <v>2014</v>
      </c>
      <c r="O11" s="36">
        <v>2015</v>
      </c>
      <c r="P11" s="36">
        <v>2016</v>
      </c>
      <c r="Q11" s="37">
        <v>2017</v>
      </c>
      <c r="R11" s="37">
        <v>2018</v>
      </c>
      <c r="S11" s="37">
        <v>2019</v>
      </c>
      <c r="T11" s="38">
        <v>2020</v>
      </c>
      <c r="U11" s="38">
        <v>2021</v>
      </c>
      <c r="V11" s="38">
        <v>2022</v>
      </c>
      <c r="W11" s="38">
        <v>2023</v>
      </c>
      <c r="X11" s="38">
        <v>2024</v>
      </c>
      <c r="Y11" s="40">
        <v>2025</v>
      </c>
      <c r="Z11" s="39">
        <v>2014</v>
      </c>
      <c r="AA11" s="36">
        <v>2015</v>
      </c>
      <c r="AB11" s="36">
        <v>2016</v>
      </c>
      <c r="AC11" s="37">
        <v>2017</v>
      </c>
      <c r="AD11" s="37">
        <v>2018</v>
      </c>
      <c r="AE11" s="37">
        <v>2019</v>
      </c>
      <c r="AF11" s="38">
        <v>2020</v>
      </c>
      <c r="AG11" s="38">
        <v>2021</v>
      </c>
      <c r="AH11" s="38">
        <v>2022</v>
      </c>
      <c r="AI11" s="38">
        <v>2023</v>
      </c>
      <c r="AJ11" s="38">
        <v>2024</v>
      </c>
      <c r="AK11" s="99">
        <v>2025</v>
      </c>
      <c r="AL11" s="39">
        <v>2014</v>
      </c>
      <c r="AM11" s="36">
        <v>2015</v>
      </c>
      <c r="AN11" s="36">
        <v>2016</v>
      </c>
      <c r="AO11" s="37">
        <v>2017</v>
      </c>
      <c r="AP11" s="37">
        <v>2018</v>
      </c>
      <c r="AQ11" s="38">
        <v>2019</v>
      </c>
      <c r="AR11" s="38">
        <v>2020</v>
      </c>
      <c r="AS11" s="38">
        <v>2021</v>
      </c>
      <c r="AT11" s="38">
        <v>2022</v>
      </c>
      <c r="AU11" s="38">
        <v>2023</v>
      </c>
      <c r="AV11" s="38">
        <v>2024</v>
      </c>
      <c r="AW11" s="40">
        <v>2025</v>
      </c>
    </row>
    <row r="12" spans="1:49" x14ac:dyDescent="0.2">
      <c r="A12" s="132">
        <v>6</v>
      </c>
      <c r="B12" s="41">
        <v>43232</v>
      </c>
      <c r="C12" s="2">
        <f t="shared" ref="C12:D23" si="0">ROUNDUP(B12*1.01,0)</f>
        <v>43665</v>
      </c>
      <c r="D12" s="2">
        <f t="shared" si="0"/>
        <v>44102</v>
      </c>
      <c r="E12" s="8">
        <f>ROUNDUP(D12*1.01,0)</f>
        <v>44544</v>
      </c>
      <c r="F12" s="8">
        <f>ROUNDUP(E12*1.015,0)</f>
        <v>45213</v>
      </c>
      <c r="G12" s="8">
        <f t="shared" ref="G12:H24" si="1">ROUNDUP(F12*1.0275,0)</f>
        <v>46457</v>
      </c>
      <c r="H12" s="8">
        <f t="shared" si="1"/>
        <v>47735</v>
      </c>
      <c r="I12" s="8">
        <f>H12</f>
        <v>47735</v>
      </c>
      <c r="J12" s="8">
        <f>ROUNDUP(I12*1.05,0)</f>
        <v>50122</v>
      </c>
      <c r="K12" s="8">
        <f>ROUNDUP(J12*1.065,0)</f>
        <v>53380</v>
      </c>
      <c r="L12" s="8">
        <f>ROUNDUP(K12*1.055,0)</f>
        <v>56316</v>
      </c>
      <c r="M12" s="114">
        <f>ROUNDUP(L12*1.04,0)</f>
        <v>58569</v>
      </c>
      <c r="N12" s="125">
        <v>50461</v>
      </c>
      <c r="O12" s="2">
        <f t="shared" ref="O12:P24" si="2">ROUNDUP(N12*1.01,0)</f>
        <v>50966</v>
      </c>
      <c r="P12" s="2">
        <f t="shared" si="2"/>
        <v>51476</v>
      </c>
      <c r="Q12" s="8">
        <f>ROUNDUP(P12*1.01,0)</f>
        <v>51991</v>
      </c>
      <c r="R12" s="8">
        <f t="shared" ref="R12:R24" si="3">ROUNDUP(Q12*1.015,0)</f>
        <v>52771</v>
      </c>
      <c r="S12" s="8">
        <f t="shared" ref="S12:T24" si="4">ROUNDUP(R12*1.0275,0)</f>
        <v>54223</v>
      </c>
      <c r="T12" s="8">
        <f t="shared" si="4"/>
        <v>55715</v>
      </c>
      <c r="U12" s="8">
        <f>T12</f>
        <v>55715</v>
      </c>
      <c r="V12" s="8">
        <f>ROUNDUP(U12*1.05,0)</f>
        <v>58501</v>
      </c>
      <c r="W12" s="8">
        <f>ROUNDUP(V12*1.065,0)</f>
        <v>62304</v>
      </c>
      <c r="X12" s="8">
        <f>ROUNDUP(W12*1.055,0)</f>
        <v>65731</v>
      </c>
      <c r="Y12" s="114">
        <f>ROUNDUP(X12*1.04,0)</f>
        <v>68361</v>
      </c>
      <c r="Z12" s="41">
        <v>46264</v>
      </c>
      <c r="AA12" s="2">
        <f t="shared" ref="AA12:AB24" si="5">ROUNDUP(Z12*1.01,0)</f>
        <v>46727</v>
      </c>
      <c r="AB12" s="2">
        <f t="shared" si="5"/>
        <v>47195</v>
      </c>
      <c r="AC12" s="8">
        <f>ROUNDUP(AB12*1.01,0)</f>
        <v>47667</v>
      </c>
      <c r="AD12" s="8">
        <f t="shared" ref="AD12:AD24" si="6">ROUNDUP(AC12*1.015,0)</f>
        <v>48383</v>
      </c>
      <c r="AE12" s="8">
        <f t="shared" ref="AE12:AF24" si="7">ROUNDUP(AD12*1.0275,0)</f>
        <v>49714</v>
      </c>
      <c r="AF12" s="8">
        <f t="shared" si="7"/>
        <v>51082</v>
      </c>
      <c r="AG12" s="8">
        <f>AF12</f>
        <v>51082</v>
      </c>
      <c r="AH12" s="8">
        <f>ROUNDUP(AG12*1.05,0)</f>
        <v>53637</v>
      </c>
      <c r="AI12" s="8">
        <f>ROUNDUP(AH12*1.065,0)</f>
        <v>57124</v>
      </c>
      <c r="AJ12" s="8">
        <f>ROUNDUP(AI12*1.055,0)</f>
        <v>60266</v>
      </c>
      <c r="AK12" s="13">
        <f>ROUNDUP(AJ12*1.04,0)</f>
        <v>62677</v>
      </c>
      <c r="AL12" s="41">
        <v>44290</v>
      </c>
      <c r="AM12" s="2">
        <f t="shared" ref="AM12:AN23" si="8">ROUNDUP(AL12*1.01,0)</f>
        <v>44733</v>
      </c>
      <c r="AN12" s="2">
        <f t="shared" si="8"/>
        <v>45181</v>
      </c>
      <c r="AO12" s="16">
        <f>ROUNDUP(AN12*1.01,0)</f>
        <v>45633</v>
      </c>
      <c r="AP12" s="8">
        <f t="shared" ref="AP12:AP24" si="9">ROUNDUP(AO12*1.015,0)</f>
        <v>46318</v>
      </c>
      <c r="AQ12" s="8">
        <f t="shared" ref="AQ12:AR24" si="10">ROUNDUP(AP12*1.0275,0)</f>
        <v>47592</v>
      </c>
      <c r="AR12" s="8">
        <f t="shared" si="10"/>
        <v>48901</v>
      </c>
      <c r="AS12" s="133">
        <f>AR12</f>
        <v>48901</v>
      </c>
      <c r="AT12" s="133">
        <f>ROUNDUP(AS12*1.05,0)</f>
        <v>51347</v>
      </c>
      <c r="AU12" s="108">
        <f>ROUNDUP(AT12*1.065,0)</f>
        <v>54685</v>
      </c>
      <c r="AV12" s="8">
        <f>ROUNDUP(AU12*1.055,0)</f>
        <v>57693</v>
      </c>
      <c r="AW12" s="114">
        <f>ROUNDUP(AV12*1.04,0)</f>
        <v>60001</v>
      </c>
    </row>
    <row r="13" spans="1:49" x14ac:dyDescent="0.2">
      <c r="A13" s="132">
        <v>7</v>
      </c>
      <c r="B13" s="41">
        <v>44397</v>
      </c>
      <c r="C13" s="2">
        <f t="shared" si="0"/>
        <v>44841</v>
      </c>
      <c r="D13" s="2">
        <f t="shared" si="0"/>
        <v>45290</v>
      </c>
      <c r="E13" s="8">
        <f t="shared" ref="E13:E24" si="11">ROUNDUP(D13*1.01,0)</f>
        <v>45743</v>
      </c>
      <c r="F13" s="8">
        <f t="shared" ref="F13:F24" si="12">ROUNDUP(E13*1.015,0)</f>
        <v>46430</v>
      </c>
      <c r="G13" s="8">
        <f t="shared" si="1"/>
        <v>47707</v>
      </c>
      <c r="H13" s="8">
        <f t="shared" si="1"/>
        <v>49019</v>
      </c>
      <c r="I13" s="8">
        <f t="shared" ref="I13:I24" si="13">H13</f>
        <v>49019</v>
      </c>
      <c r="J13" s="8">
        <f t="shared" ref="J13:J24" si="14">ROUNDUP(I13*1.05,0)</f>
        <v>51470</v>
      </c>
      <c r="K13" s="8">
        <f t="shared" ref="K13:K24" si="15">ROUNDUP(J13*1.065,0)</f>
        <v>54816</v>
      </c>
      <c r="L13" s="8">
        <f t="shared" ref="L13:L24" si="16">ROUNDUP(K13*1.055,0)</f>
        <v>57831</v>
      </c>
      <c r="M13" s="114">
        <f t="shared" ref="M13:M24" si="17">ROUNDUP(L13*1.04,0)</f>
        <v>60145</v>
      </c>
      <c r="N13" s="125">
        <v>51628</v>
      </c>
      <c r="O13" s="2">
        <f t="shared" si="2"/>
        <v>52145</v>
      </c>
      <c r="P13" s="2">
        <f t="shared" si="2"/>
        <v>52667</v>
      </c>
      <c r="Q13" s="8">
        <f t="shared" ref="Q13:Q24" si="18">ROUNDUP(P13*1.01,0)</f>
        <v>53194</v>
      </c>
      <c r="R13" s="8">
        <f t="shared" si="3"/>
        <v>53992</v>
      </c>
      <c r="S13" s="8">
        <f t="shared" si="4"/>
        <v>55477</v>
      </c>
      <c r="T13" s="8">
        <f t="shared" si="4"/>
        <v>57003</v>
      </c>
      <c r="U13" s="8">
        <f t="shared" ref="U13:U24" si="19">T13</f>
        <v>57003</v>
      </c>
      <c r="V13" s="8">
        <f t="shared" ref="V13:V24" si="20">ROUNDUP(U13*1.05,0)</f>
        <v>59854</v>
      </c>
      <c r="W13" s="8">
        <f t="shared" ref="W13:W24" si="21">ROUNDUP(V13*1.065,0)</f>
        <v>63745</v>
      </c>
      <c r="X13" s="8">
        <f t="shared" ref="X13:X24" si="22">ROUNDUP(W13*1.055,0)</f>
        <v>67251</v>
      </c>
      <c r="Y13" s="114">
        <f t="shared" ref="Y13:Y24" si="23">ROUNDUP(X13*1.04,0)</f>
        <v>69942</v>
      </c>
      <c r="Z13" s="41">
        <v>47431</v>
      </c>
      <c r="AA13" s="2">
        <f t="shared" si="5"/>
        <v>47906</v>
      </c>
      <c r="AB13" s="2">
        <f t="shared" si="5"/>
        <v>48386</v>
      </c>
      <c r="AC13" s="8">
        <f t="shared" ref="AC13:AC24" si="24">ROUNDUP(AB13*1.01,0)</f>
        <v>48870</v>
      </c>
      <c r="AD13" s="8">
        <f t="shared" si="6"/>
        <v>49604</v>
      </c>
      <c r="AE13" s="8">
        <f t="shared" si="7"/>
        <v>50969</v>
      </c>
      <c r="AF13" s="8">
        <f t="shared" si="7"/>
        <v>52371</v>
      </c>
      <c r="AG13" s="8">
        <f t="shared" ref="AG13:AG24" si="25">AF13</f>
        <v>52371</v>
      </c>
      <c r="AH13" s="8">
        <f t="shared" ref="AH13:AH24" si="26">ROUNDUP(AG13*1.05,0)</f>
        <v>54990</v>
      </c>
      <c r="AI13" s="8">
        <f t="shared" ref="AI13:AI24" si="27">ROUNDUP(AH13*1.065,0)</f>
        <v>58565</v>
      </c>
      <c r="AJ13" s="8">
        <f t="shared" ref="AJ13:AJ24" si="28">ROUNDUP(AI13*1.055,0)</f>
        <v>61787</v>
      </c>
      <c r="AK13" s="13">
        <f t="shared" ref="AK13:AK24" si="29">ROUNDUP(AJ13*1.04,0)</f>
        <v>64259</v>
      </c>
      <c r="AL13" s="41">
        <v>45456</v>
      </c>
      <c r="AM13" s="2">
        <f t="shared" si="8"/>
        <v>45911</v>
      </c>
      <c r="AN13" s="2">
        <f t="shared" si="8"/>
        <v>46371</v>
      </c>
      <c r="AO13" s="16">
        <f t="shared" ref="AO13:AO24" si="30">ROUNDUP(AN13*1.01,0)</f>
        <v>46835</v>
      </c>
      <c r="AP13" s="8">
        <f t="shared" si="9"/>
        <v>47538</v>
      </c>
      <c r="AQ13" s="8">
        <f t="shared" si="10"/>
        <v>48846</v>
      </c>
      <c r="AR13" s="8">
        <f t="shared" si="10"/>
        <v>50190</v>
      </c>
      <c r="AS13" s="133">
        <f t="shared" ref="AS13:AS24" si="31">AR13</f>
        <v>50190</v>
      </c>
      <c r="AT13" s="133">
        <f t="shared" ref="AT13:AT24" si="32">ROUNDUP(AS13*1.05,0)</f>
        <v>52700</v>
      </c>
      <c r="AU13" s="108">
        <f t="shared" ref="AU13:AU24" si="33">ROUNDUP(AT13*1.065,0)</f>
        <v>56126</v>
      </c>
      <c r="AV13" s="8">
        <f t="shared" ref="AV13:AV24" si="34">ROUNDUP(AU13*1.055,0)</f>
        <v>59213</v>
      </c>
      <c r="AW13" s="114">
        <f t="shared" ref="AW13:AW24" si="35">ROUNDUP(AV13*1.04,0)</f>
        <v>61582</v>
      </c>
    </row>
    <row r="14" spans="1:49" x14ac:dyDescent="0.2">
      <c r="A14" s="132">
        <v>8</v>
      </c>
      <c r="B14" s="41">
        <v>45421</v>
      </c>
      <c r="C14" s="2">
        <f t="shared" si="0"/>
        <v>45876</v>
      </c>
      <c r="D14" s="2">
        <f t="shared" si="0"/>
        <v>46335</v>
      </c>
      <c r="E14" s="8">
        <f t="shared" si="11"/>
        <v>46799</v>
      </c>
      <c r="F14" s="8">
        <f t="shared" si="12"/>
        <v>47501</v>
      </c>
      <c r="G14" s="8">
        <f t="shared" si="1"/>
        <v>48808</v>
      </c>
      <c r="H14" s="8">
        <f t="shared" si="1"/>
        <v>50151</v>
      </c>
      <c r="I14" s="8">
        <f t="shared" si="13"/>
        <v>50151</v>
      </c>
      <c r="J14" s="8">
        <f t="shared" si="14"/>
        <v>52659</v>
      </c>
      <c r="K14" s="8">
        <f t="shared" si="15"/>
        <v>56082</v>
      </c>
      <c r="L14" s="8">
        <f t="shared" si="16"/>
        <v>59167</v>
      </c>
      <c r="M14" s="114">
        <f t="shared" si="17"/>
        <v>61534</v>
      </c>
      <c r="N14" s="125">
        <v>52650</v>
      </c>
      <c r="O14" s="2">
        <f t="shared" si="2"/>
        <v>53177</v>
      </c>
      <c r="P14" s="2">
        <f t="shared" si="2"/>
        <v>53709</v>
      </c>
      <c r="Q14" s="8">
        <f t="shared" si="18"/>
        <v>54247</v>
      </c>
      <c r="R14" s="8">
        <f t="shared" si="3"/>
        <v>55061</v>
      </c>
      <c r="S14" s="8">
        <f t="shared" si="4"/>
        <v>56576</v>
      </c>
      <c r="T14" s="8">
        <f t="shared" si="4"/>
        <v>58132</v>
      </c>
      <c r="U14" s="8">
        <f t="shared" si="19"/>
        <v>58132</v>
      </c>
      <c r="V14" s="8">
        <f t="shared" si="20"/>
        <v>61039</v>
      </c>
      <c r="W14" s="8">
        <f t="shared" si="21"/>
        <v>65007</v>
      </c>
      <c r="X14" s="8">
        <f t="shared" si="22"/>
        <v>68583</v>
      </c>
      <c r="Y14" s="114">
        <f t="shared" si="23"/>
        <v>71327</v>
      </c>
      <c r="Z14" s="41">
        <v>48454</v>
      </c>
      <c r="AA14" s="2">
        <f t="shared" si="5"/>
        <v>48939</v>
      </c>
      <c r="AB14" s="2">
        <f t="shared" si="5"/>
        <v>49429</v>
      </c>
      <c r="AC14" s="8">
        <f t="shared" si="24"/>
        <v>49924</v>
      </c>
      <c r="AD14" s="8">
        <f t="shared" si="6"/>
        <v>50673</v>
      </c>
      <c r="AE14" s="8">
        <f t="shared" si="7"/>
        <v>52067</v>
      </c>
      <c r="AF14" s="8">
        <f t="shared" si="7"/>
        <v>53499</v>
      </c>
      <c r="AG14" s="8">
        <f t="shared" si="25"/>
        <v>53499</v>
      </c>
      <c r="AH14" s="8">
        <f t="shared" si="26"/>
        <v>56174</v>
      </c>
      <c r="AI14" s="8">
        <f t="shared" si="27"/>
        <v>59826</v>
      </c>
      <c r="AJ14" s="8">
        <f t="shared" si="28"/>
        <v>63117</v>
      </c>
      <c r="AK14" s="13">
        <f t="shared" si="29"/>
        <v>65642</v>
      </c>
      <c r="AL14" s="41">
        <v>46474</v>
      </c>
      <c r="AM14" s="2">
        <f t="shared" si="8"/>
        <v>46939</v>
      </c>
      <c r="AN14" s="2">
        <f t="shared" si="8"/>
        <v>47409</v>
      </c>
      <c r="AO14" s="16">
        <f t="shared" si="30"/>
        <v>47884</v>
      </c>
      <c r="AP14" s="8">
        <f t="shared" si="9"/>
        <v>48603</v>
      </c>
      <c r="AQ14" s="8">
        <f t="shared" si="10"/>
        <v>49940</v>
      </c>
      <c r="AR14" s="8">
        <f t="shared" si="10"/>
        <v>51314</v>
      </c>
      <c r="AS14" s="133">
        <f t="shared" si="31"/>
        <v>51314</v>
      </c>
      <c r="AT14" s="133">
        <f t="shared" si="32"/>
        <v>53880</v>
      </c>
      <c r="AU14" s="108">
        <f t="shared" si="33"/>
        <v>57383</v>
      </c>
      <c r="AV14" s="8">
        <f t="shared" si="34"/>
        <v>60540</v>
      </c>
      <c r="AW14" s="114">
        <f t="shared" si="35"/>
        <v>62962</v>
      </c>
    </row>
    <row r="15" spans="1:49" x14ac:dyDescent="0.2">
      <c r="A15" s="132">
        <v>9</v>
      </c>
      <c r="B15" s="41">
        <v>46555</v>
      </c>
      <c r="C15" s="2">
        <f t="shared" si="0"/>
        <v>47021</v>
      </c>
      <c r="D15" s="2">
        <f t="shared" si="0"/>
        <v>47492</v>
      </c>
      <c r="E15" s="8">
        <f t="shared" si="11"/>
        <v>47967</v>
      </c>
      <c r="F15" s="8">
        <f t="shared" si="12"/>
        <v>48687</v>
      </c>
      <c r="G15" s="8">
        <f t="shared" si="1"/>
        <v>50026</v>
      </c>
      <c r="H15" s="8">
        <f t="shared" si="1"/>
        <v>51402</v>
      </c>
      <c r="I15" s="8">
        <f t="shared" si="13"/>
        <v>51402</v>
      </c>
      <c r="J15" s="8">
        <f t="shared" si="14"/>
        <v>53973</v>
      </c>
      <c r="K15" s="8">
        <f t="shared" si="15"/>
        <v>57482</v>
      </c>
      <c r="L15" s="8">
        <f t="shared" si="16"/>
        <v>60644</v>
      </c>
      <c r="M15" s="114">
        <f t="shared" si="17"/>
        <v>63070</v>
      </c>
      <c r="N15" s="125">
        <v>53780</v>
      </c>
      <c r="O15" s="2">
        <f t="shared" si="2"/>
        <v>54318</v>
      </c>
      <c r="P15" s="2">
        <f t="shared" si="2"/>
        <v>54862</v>
      </c>
      <c r="Q15" s="8">
        <f t="shared" si="18"/>
        <v>55411</v>
      </c>
      <c r="R15" s="8">
        <f t="shared" si="3"/>
        <v>56243</v>
      </c>
      <c r="S15" s="8">
        <f t="shared" si="4"/>
        <v>57790</v>
      </c>
      <c r="T15" s="8">
        <f t="shared" si="4"/>
        <v>59380</v>
      </c>
      <c r="U15" s="8">
        <f t="shared" si="19"/>
        <v>59380</v>
      </c>
      <c r="V15" s="8">
        <f t="shared" si="20"/>
        <v>62349</v>
      </c>
      <c r="W15" s="8">
        <f t="shared" si="21"/>
        <v>66402</v>
      </c>
      <c r="X15" s="8">
        <f t="shared" si="22"/>
        <v>70055</v>
      </c>
      <c r="Y15" s="114">
        <f t="shared" si="23"/>
        <v>72858</v>
      </c>
      <c r="Z15" s="41">
        <v>49587</v>
      </c>
      <c r="AA15" s="2">
        <f t="shared" si="5"/>
        <v>50083</v>
      </c>
      <c r="AB15" s="2">
        <f t="shared" si="5"/>
        <v>50584</v>
      </c>
      <c r="AC15" s="8">
        <f t="shared" si="24"/>
        <v>51090</v>
      </c>
      <c r="AD15" s="8">
        <f t="shared" si="6"/>
        <v>51857</v>
      </c>
      <c r="AE15" s="8">
        <f t="shared" si="7"/>
        <v>53284</v>
      </c>
      <c r="AF15" s="8">
        <f t="shared" si="7"/>
        <v>54750</v>
      </c>
      <c r="AG15" s="8">
        <f t="shared" si="25"/>
        <v>54750</v>
      </c>
      <c r="AH15" s="8">
        <f t="shared" si="26"/>
        <v>57488</v>
      </c>
      <c r="AI15" s="8">
        <f t="shared" si="27"/>
        <v>61225</v>
      </c>
      <c r="AJ15" s="8">
        <f t="shared" si="28"/>
        <v>64593</v>
      </c>
      <c r="AK15" s="13">
        <f t="shared" si="29"/>
        <v>67177</v>
      </c>
      <c r="AL15" s="41">
        <v>47611</v>
      </c>
      <c r="AM15" s="2">
        <f t="shared" si="8"/>
        <v>48088</v>
      </c>
      <c r="AN15" s="2">
        <f t="shared" si="8"/>
        <v>48569</v>
      </c>
      <c r="AO15" s="16">
        <f t="shared" si="30"/>
        <v>49055</v>
      </c>
      <c r="AP15" s="8">
        <f t="shared" si="9"/>
        <v>49791</v>
      </c>
      <c r="AQ15" s="8">
        <f t="shared" si="10"/>
        <v>51161</v>
      </c>
      <c r="AR15" s="8">
        <f t="shared" si="10"/>
        <v>52568</v>
      </c>
      <c r="AS15" s="133">
        <f t="shared" si="31"/>
        <v>52568</v>
      </c>
      <c r="AT15" s="133">
        <f t="shared" si="32"/>
        <v>55197</v>
      </c>
      <c r="AU15" s="108">
        <f t="shared" si="33"/>
        <v>58785</v>
      </c>
      <c r="AV15" s="8">
        <f t="shared" si="34"/>
        <v>62019</v>
      </c>
      <c r="AW15" s="114">
        <f t="shared" si="35"/>
        <v>64500</v>
      </c>
    </row>
    <row r="16" spans="1:49" x14ac:dyDescent="0.2">
      <c r="A16" s="132">
        <v>10</v>
      </c>
      <c r="B16" s="41">
        <v>47750</v>
      </c>
      <c r="C16" s="2">
        <f t="shared" si="0"/>
        <v>48228</v>
      </c>
      <c r="D16" s="2">
        <f t="shared" si="0"/>
        <v>48711</v>
      </c>
      <c r="E16" s="8">
        <f t="shared" si="11"/>
        <v>49199</v>
      </c>
      <c r="F16" s="8">
        <f t="shared" si="12"/>
        <v>49937</v>
      </c>
      <c r="G16" s="8">
        <f t="shared" si="1"/>
        <v>51311</v>
      </c>
      <c r="H16" s="8">
        <f t="shared" si="1"/>
        <v>52723</v>
      </c>
      <c r="I16" s="8">
        <f t="shared" si="13"/>
        <v>52723</v>
      </c>
      <c r="J16" s="8">
        <f t="shared" si="14"/>
        <v>55360</v>
      </c>
      <c r="K16" s="8">
        <f t="shared" si="15"/>
        <v>58959</v>
      </c>
      <c r="L16" s="8">
        <f t="shared" si="16"/>
        <v>62202</v>
      </c>
      <c r="M16" s="114">
        <f t="shared" si="17"/>
        <v>64691</v>
      </c>
      <c r="N16" s="125">
        <v>54977</v>
      </c>
      <c r="O16" s="2">
        <f t="shared" si="2"/>
        <v>55527</v>
      </c>
      <c r="P16" s="2">
        <f t="shared" si="2"/>
        <v>56083</v>
      </c>
      <c r="Q16" s="8">
        <f t="shared" si="18"/>
        <v>56644</v>
      </c>
      <c r="R16" s="8">
        <f t="shared" si="3"/>
        <v>57494</v>
      </c>
      <c r="S16" s="8">
        <f t="shared" si="4"/>
        <v>59076</v>
      </c>
      <c r="T16" s="8">
        <f t="shared" si="4"/>
        <v>60701</v>
      </c>
      <c r="U16" s="8">
        <f t="shared" si="19"/>
        <v>60701</v>
      </c>
      <c r="V16" s="8">
        <f t="shared" si="20"/>
        <v>63737</v>
      </c>
      <c r="W16" s="8">
        <f t="shared" si="21"/>
        <v>67880</v>
      </c>
      <c r="X16" s="8">
        <f t="shared" si="22"/>
        <v>71614</v>
      </c>
      <c r="Y16" s="114">
        <f t="shared" si="23"/>
        <v>74479</v>
      </c>
      <c r="Z16" s="41">
        <v>50785</v>
      </c>
      <c r="AA16" s="2">
        <f t="shared" si="5"/>
        <v>51293</v>
      </c>
      <c r="AB16" s="2">
        <f t="shared" si="5"/>
        <v>51806</v>
      </c>
      <c r="AC16" s="8">
        <f t="shared" si="24"/>
        <v>52325</v>
      </c>
      <c r="AD16" s="8">
        <f t="shared" si="6"/>
        <v>53110</v>
      </c>
      <c r="AE16" s="8">
        <f t="shared" si="7"/>
        <v>54571</v>
      </c>
      <c r="AF16" s="8">
        <f t="shared" si="7"/>
        <v>56072</v>
      </c>
      <c r="AG16" s="8">
        <f t="shared" si="25"/>
        <v>56072</v>
      </c>
      <c r="AH16" s="8">
        <f t="shared" si="26"/>
        <v>58876</v>
      </c>
      <c r="AI16" s="8">
        <f t="shared" si="27"/>
        <v>62703</v>
      </c>
      <c r="AJ16" s="8">
        <f t="shared" si="28"/>
        <v>66152</v>
      </c>
      <c r="AK16" s="13">
        <f t="shared" si="29"/>
        <v>68799</v>
      </c>
      <c r="AL16" s="41">
        <v>48806</v>
      </c>
      <c r="AM16" s="2">
        <f t="shared" si="8"/>
        <v>49295</v>
      </c>
      <c r="AN16" s="2">
        <f t="shared" si="8"/>
        <v>49788</v>
      </c>
      <c r="AO16" s="16">
        <f t="shared" si="30"/>
        <v>50286</v>
      </c>
      <c r="AP16" s="8">
        <f t="shared" si="9"/>
        <v>51041</v>
      </c>
      <c r="AQ16" s="8">
        <f t="shared" si="10"/>
        <v>52445</v>
      </c>
      <c r="AR16" s="8">
        <f t="shared" si="10"/>
        <v>53888</v>
      </c>
      <c r="AS16" s="133">
        <f t="shared" si="31"/>
        <v>53888</v>
      </c>
      <c r="AT16" s="133">
        <f t="shared" si="32"/>
        <v>56583</v>
      </c>
      <c r="AU16" s="108">
        <f t="shared" si="33"/>
        <v>60261</v>
      </c>
      <c r="AV16" s="8">
        <f t="shared" si="34"/>
        <v>63576</v>
      </c>
      <c r="AW16" s="114">
        <f t="shared" si="35"/>
        <v>66120</v>
      </c>
    </row>
    <row r="17" spans="1:49" x14ac:dyDescent="0.2">
      <c r="A17" s="132">
        <v>11</v>
      </c>
      <c r="B17" s="41">
        <v>48991</v>
      </c>
      <c r="C17" s="2">
        <f t="shared" si="0"/>
        <v>49481</v>
      </c>
      <c r="D17" s="2">
        <f t="shared" si="0"/>
        <v>49976</v>
      </c>
      <c r="E17" s="8">
        <f t="shared" si="11"/>
        <v>50476</v>
      </c>
      <c r="F17" s="8">
        <f t="shared" si="12"/>
        <v>51234</v>
      </c>
      <c r="G17" s="8">
        <f t="shared" si="1"/>
        <v>52643</v>
      </c>
      <c r="H17" s="8">
        <f t="shared" si="1"/>
        <v>54091</v>
      </c>
      <c r="I17" s="8">
        <f t="shared" si="13"/>
        <v>54091</v>
      </c>
      <c r="J17" s="8">
        <f t="shared" si="14"/>
        <v>56796</v>
      </c>
      <c r="K17" s="8">
        <f t="shared" si="15"/>
        <v>60488</v>
      </c>
      <c r="L17" s="8">
        <f t="shared" si="16"/>
        <v>63815</v>
      </c>
      <c r="M17" s="114">
        <f t="shared" si="17"/>
        <v>66368</v>
      </c>
      <c r="N17" s="125">
        <v>56213</v>
      </c>
      <c r="O17" s="2">
        <f t="shared" si="2"/>
        <v>56776</v>
      </c>
      <c r="P17" s="2">
        <f t="shared" si="2"/>
        <v>57344</v>
      </c>
      <c r="Q17" s="8">
        <f t="shared" si="18"/>
        <v>57918</v>
      </c>
      <c r="R17" s="8">
        <f t="shared" si="3"/>
        <v>58787</v>
      </c>
      <c r="S17" s="8">
        <f t="shared" si="4"/>
        <v>60404</v>
      </c>
      <c r="T17" s="8">
        <f t="shared" si="4"/>
        <v>62066</v>
      </c>
      <c r="U17" s="8">
        <f t="shared" si="19"/>
        <v>62066</v>
      </c>
      <c r="V17" s="8">
        <f t="shared" si="20"/>
        <v>65170</v>
      </c>
      <c r="W17" s="8">
        <f t="shared" si="21"/>
        <v>69407</v>
      </c>
      <c r="X17" s="8">
        <f t="shared" si="22"/>
        <v>73225</v>
      </c>
      <c r="Y17" s="114">
        <f t="shared" si="23"/>
        <v>76154</v>
      </c>
      <c r="Z17" s="41">
        <v>52019</v>
      </c>
      <c r="AA17" s="2">
        <f t="shared" si="5"/>
        <v>52540</v>
      </c>
      <c r="AB17" s="2">
        <f t="shared" si="5"/>
        <v>53066</v>
      </c>
      <c r="AC17" s="8">
        <f t="shared" si="24"/>
        <v>53597</v>
      </c>
      <c r="AD17" s="8">
        <f t="shared" si="6"/>
        <v>54401</v>
      </c>
      <c r="AE17" s="8">
        <f t="shared" si="7"/>
        <v>55898</v>
      </c>
      <c r="AF17" s="8">
        <f t="shared" si="7"/>
        <v>57436</v>
      </c>
      <c r="AG17" s="8">
        <f t="shared" si="25"/>
        <v>57436</v>
      </c>
      <c r="AH17" s="8">
        <f t="shared" si="26"/>
        <v>60308</v>
      </c>
      <c r="AI17" s="8">
        <f t="shared" si="27"/>
        <v>64229</v>
      </c>
      <c r="AJ17" s="8">
        <f t="shared" si="28"/>
        <v>67762</v>
      </c>
      <c r="AK17" s="13">
        <f t="shared" si="29"/>
        <v>70473</v>
      </c>
      <c r="AL17" s="41">
        <v>50043</v>
      </c>
      <c r="AM17" s="2">
        <f t="shared" si="8"/>
        <v>50544</v>
      </c>
      <c r="AN17" s="2">
        <f t="shared" si="8"/>
        <v>51050</v>
      </c>
      <c r="AO17" s="16">
        <f t="shared" si="30"/>
        <v>51561</v>
      </c>
      <c r="AP17" s="8">
        <f t="shared" si="9"/>
        <v>52335</v>
      </c>
      <c r="AQ17" s="8">
        <f t="shared" si="10"/>
        <v>53775</v>
      </c>
      <c r="AR17" s="8">
        <f t="shared" si="10"/>
        <v>55254</v>
      </c>
      <c r="AS17" s="133">
        <f t="shared" si="31"/>
        <v>55254</v>
      </c>
      <c r="AT17" s="133">
        <f t="shared" si="32"/>
        <v>58017</v>
      </c>
      <c r="AU17" s="108">
        <f t="shared" si="33"/>
        <v>61789</v>
      </c>
      <c r="AV17" s="8">
        <f t="shared" si="34"/>
        <v>65188</v>
      </c>
      <c r="AW17" s="114">
        <f t="shared" si="35"/>
        <v>67796</v>
      </c>
    </row>
    <row r="18" spans="1:49" x14ac:dyDescent="0.2">
      <c r="A18" s="132">
        <v>12</v>
      </c>
      <c r="B18" s="41">
        <v>50118</v>
      </c>
      <c r="C18" s="2">
        <f t="shared" si="0"/>
        <v>50620</v>
      </c>
      <c r="D18" s="2">
        <f t="shared" si="0"/>
        <v>51127</v>
      </c>
      <c r="E18" s="8">
        <f t="shared" si="11"/>
        <v>51639</v>
      </c>
      <c r="F18" s="8">
        <f t="shared" si="12"/>
        <v>52414</v>
      </c>
      <c r="G18" s="8">
        <f t="shared" si="1"/>
        <v>53856</v>
      </c>
      <c r="H18" s="8">
        <f t="shared" si="1"/>
        <v>55338</v>
      </c>
      <c r="I18" s="8">
        <f t="shared" si="13"/>
        <v>55338</v>
      </c>
      <c r="J18" s="8">
        <f t="shared" si="14"/>
        <v>58105</v>
      </c>
      <c r="K18" s="8">
        <f t="shared" si="15"/>
        <v>61882</v>
      </c>
      <c r="L18" s="8">
        <f t="shared" si="16"/>
        <v>65286</v>
      </c>
      <c r="M18" s="114">
        <f t="shared" si="17"/>
        <v>67898</v>
      </c>
      <c r="N18" s="125">
        <v>57347</v>
      </c>
      <c r="O18" s="2">
        <f t="shared" si="2"/>
        <v>57921</v>
      </c>
      <c r="P18" s="2">
        <f t="shared" si="2"/>
        <v>58501</v>
      </c>
      <c r="Q18" s="8">
        <f t="shared" si="18"/>
        <v>59087</v>
      </c>
      <c r="R18" s="8">
        <f t="shared" si="3"/>
        <v>59974</v>
      </c>
      <c r="S18" s="8">
        <f t="shared" si="4"/>
        <v>61624</v>
      </c>
      <c r="T18" s="8">
        <f t="shared" si="4"/>
        <v>63319</v>
      </c>
      <c r="U18" s="8">
        <f t="shared" si="19"/>
        <v>63319</v>
      </c>
      <c r="V18" s="8">
        <f t="shared" si="20"/>
        <v>66485</v>
      </c>
      <c r="W18" s="8">
        <f t="shared" si="21"/>
        <v>70807</v>
      </c>
      <c r="X18" s="8">
        <f t="shared" si="22"/>
        <v>74702</v>
      </c>
      <c r="Y18" s="114">
        <f t="shared" si="23"/>
        <v>77691</v>
      </c>
      <c r="Z18" s="41">
        <v>53154</v>
      </c>
      <c r="AA18" s="2">
        <f t="shared" si="5"/>
        <v>53686</v>
      </c>
      <c r="AB18" s="2">
        <f t="shared" si="5"/>
        <v>54223</v>
      </c>
      <c r="AC18" s="8">
        <f t="shared" si="24"/>
        <v>54766</v>
      </c>
      <c r="AD18" s="8">
        <f t="shared" si="6"/>
        <v>55588</v>
      </c>
      <c r="AE18" s="8">
        <f t="shared" si="7"/>
        <v>57117</v>
      </c>
      <c r="AF18" s="8">
        <f t="shared" si="7"/>
        <v>58688</v>
      </c>
      <c r="AG18" s="8">
        <f t="shared" si="25"/>
        <v>58688</v>
      </c>
      <c r="AH18" s="8">
        <f t="shared" si="26"/>
        <v>61623</v>
      </c>
      <c r="AI18" s="8">
        <f t="shared" si="27"/>
        <v>65629</v>
      </c>
      <c r="AJ18" s="8">
        <f t="shared" si="28"/>
        <v>69239</v>
      </c>
      <c r="AK18" s="13">
        <f t="shared" si="29"/>
        <v>72009</v>
      </c>
      <c r="AL18" s="41">
        <v>51178</v>
      </c>
      <c r="AM18" s="2">
        <f t="shared" si="8"/>
        <v>51690</v>
      </c>
      <c r="AN18" s="2">
        <f t="shared" si="8"/>
        <v>52207</v>
      </c>
      <c r="AO18" s="16">
        <f t="shared" si="30"/>
        <v>52730</v>
      </c>
      <c r="AP18" s="8">
        <f t="shared" si="9"/>
        <v>53521</v>
      </c>
      <c r="AQ18" s="8">
        <f t="shared" si="10"/>
        <v>54993</v>
      </c>
      <c r="AR18" s="8">
        <f t="shared" si="10"/>
        <v>56506</v>
      </c>
      <c r="AS18" s="133">
        <f t="shared" si="31"/>
        <v>56506</v>
      </c>
      <c r="AT18" s="133">
        <f t="shared" si="32"/>
        <v>59332</v>
      </c>
      <c r="AU18" s="108">
        <f t="shared" si="33"/>
        <v>63189</v>
      </c>
      <c r="AV18" s="8">
        <f t="shared" si="34"/>
        <v>66665</v>
      </c>
      <c r="AW18" s="114">
        <f t="shared" si="35"/>
        <v>69332</v>
      </c>
    </row>
    <row r="19" spans="1:49" x14ac:dyDescent="0.2">
      <c r="A19" s="132">
        <v>13</v>
      </c>
      <c r="B19" s="41">
        <v>51372</v>
      </c>
      <c r="C19" s="2">
        <f t="shared" si="0"/>
        <v>51886</v>
      </c>
      <c r="D19" s="2">
        <f t="shared" si="0"/>
        <v>52405</v>
      </c>
      <c r="E19" s="8">
        <f t="shared" si="11"/>
        <v>52930</v>
      </c>
      <c r="F19" s="8">
        <f t="shared" si="12"/>
        <v>53724</v>
      </c>
      <c r="G19" s="8">
        <f t="shared" si="1"/>
        <v>55202</v>
      </c>
      <c r="H19" s="8">
        <f t="shared" si="1"/>
        <v>56721</v>
      </c>
      <c r="I19" s="8">
        <f t="shared" si="13"/>
        <v>56721</v>
      </c>
      <c r="J19" s="8">
        <f t="shared" si="14"/>
        <v>59558</v>
      </c>
      <c r="K19" s="8">
        <f t="shared" si="15"/>
        <v>63430</v>
      </c>
      <c r="L19" s="8">
        <f t="shared" si="16"/>
        <v>66919</v>
      </c>
      <c r="M19" s="114">
        <f t="shared" si="17"/>
        <v>69596</v>
      </c>
      <c r="N19" s="125">
        <v>58600</v>
      </c>
      <c r="O19" s="2">
        <f t="shared" si="2"/>
        <v>59186</v>
      </c>
      <c r="P19" s="2">
        <f t="shared" si="2"/>
        <v>59778</v>
      </c>
      <c r="Q19" s="8">
        <f t="shared" si="18"/>
        <v>60376</v>
      </c>
      <c r="R19" s="8">
        <f t="shared" si="3"/>
        <v>61282</v>
      </c>
      <c r="S19" s="8">
        <f t="shared" si="4"/>
        <v>62968</v>
      </c>
      <c r="T19" s="8">
        <f t="shared" si="4"/>
        <v>64700</v>
      </c>
      <c r="U19" s="8">
        <f t="shared" si="19"/>
        <v>64700</v>
      </c>
      <c r="V19" s="8">
        <f t="shared" si="20"/>
        <v>67935</v>
      </c>
      <c r="W19" s="8">
        <f t="shared" si="21"/>
        <v>72351</v>
      </c>
      <c r="X19" s="8">
        <f t="shared" si="22"/>
        <v>76331</v>
      </c>
      <c r="Y19" s="114">
        <f t="shared" si="23"/>
        <v>79385</v>
      </c>
      <c r="Z19" s="41">
        <v>54408</v>
      </c>
      <c r="AA19" s="2">
        <f t="shared" si="5"/>
        <v>54953</v>
      </c>
      <c r="AB19" s="2">
        <f t="shared" si="5"/>
        <v>55503</v>
      </c>
      <c r="AC19" s="8">
        <f t="shared" si="24"/>
        <v>56059</v>
      </c>
      <c r="AD19" s="8">
        <f t="shared" si="6"/>
        <v>56900</v>
      </c>
      <c r="AE19" s="8">
        <f t="shared" si="7"/>
        <v>58465</v>
      </c>
      <c r="AF19" s="8">
        <f t="shared" si="7"/>
        <v>60073</v>
      </c>
      <c r="AG19" s="8">
        <f t="shared" si="25"/>
        <v>60073</v>
      </c>
      <c r="AH19" s="8">
        <f t="shared" si="26"/>
        <v>63077</v>
      </c>
      <c r="AI19" s="8">
        <f t="shared" si="27"/>
        <v>67178</v>
      </c>
      <c r="AJ19" s="8">
        <f t="shared" si="28"/>
        <v>70873</v>
      </c>
      <c r="AK19" s="13">
        <f t="shared" si="29"/>
        <v>73708</v>
      </c>
      <c r="AL19" s="41">
        <v>52431</v>
      </c>
      <c r="AM19" s="2">
        <f t="shared" si="8"/>
        <v>52956</v>
      </c>
      <c r="AN19" s="2">
        <f t="shared" si="8"/>
        <v>53486</v>
      </c>
      <c r="AO19" s="16">
        <f t="shared" si="30"/>
        <v>54021</v>
      </c>
      <c r="AP19" s="8">
        <f t="shared" si="9"/>
        <v>54832</v>
      </c>
      <c r="AQ19" s="8">
        <f t="shared" si="10"/>
        <v>56340</v>
      </c>
      <c r="AR19" s="8">
        <f t="shared" si="10"/>
        <v>57890</v>
      </c>
      <c r="AS19" s="133">
        <f t="shared" si="31"/>
        <v>57890</v>
      </c>
      <c r="AT19" s="133">
        <f t="shared" si="32"/>
        <v>60785</v>
      </c>
      <c r="AU19" s="108">
        <f t="shared" si="33"/>
        <v>64737</v>
      </c>
      <c r="AV19" s="8">
        <f t="shared" si="34"/>
        <v>68298</v>
      </c>
      <c r="AW19" s="114">
        <f t="shared" si="35"/>
        <v>71030</v>
      </c>
    </row>
    <row r="20" spans="1:49" x14ac:dyDescent="0.2">
      <c r="A20" s="132">
        <v>14</v>
      </c>
      <c r="B20" s="41">
        <v>52653</v>
      </c>
      <c r="C20" s="2">
        <f t="shared" si="0"/>
        <v>53180</v>
      </c>
      <c r="D20" s="2">
        <f t="shared" si="0"/>
        <v>53712</v>
      </c>
      <c r="E20" s="8">
        <f t="shared" si="11"/>
        <v>54250</v>
      </c>
      <c r="F20" s="8">
        <f t="shared" si="12"/>
        <v>55064</v>
      </c>
      <c r="G20" s="8">
        <f t="shared" si="1"/>
        <v>56579</v>
      </c>
      <c r="H20" s="8">
        <f t="shared" si="1"/>
        <v>58135</v>
      </c>
      <c r="I20" s="8">
        <f t="shared" si="13"/>
        <v>58135</v>
      </c>
      <c r="J20" s="8">
        <f t="shared" si="14"/>
        <v>61042</v>
      </c>
      <c r="K20" s="8">
        <f t="shared" si="15"/>
        <v>65010</v>
      </c>
      <c r="L20" s="8">
        <f t="shared" si="16"/>
        <v>68586</v>
      </c>
      <c r="M20" s="114">
        <f t="shared" si="17"/>
        <v>71330</v>
      </c>
      <c r="N20" s="125">
        <v>59880</v>
      </c>
      <c r="O20" s="2">
        <f t="shared" si="2"/>
        <v>60479</v>
      </c>
      <c r="P20" s="2">
        <f t="shared" si="2"/>
        <v>61084</v>
      </c>
      <c r="Q20" s="8">
        <f t="shared" si="18"/>
        <v>61695</v>
      </c>
      <c r="R20" s="8">
        <f t="shared" si="3"/>
        <v>62621</v>
      </c>
      <c r="S20" s="8">
        <f t="shared" si="4"/>
        <v>64344</v>
      </c>
      <c r="T20" s="8">
        <f t="shared" si="4"/>
        <v>66114</v>
      </c>
      <c r="U20" s="8">
        <f t="shared" si="19"/>
        <v>66114</v>
      </c>
      <c r="V20" s="8">
        <f t="shared" si="20"/>
        <v>69420</v>
      </c>
      <c r="W20" s="8">
        <f t="shared" si="21"/>
        <v>73933</v>
      </c>
      <c r="X20" s="8">
        <f t="shared" si="22"/>
        <v>78000</v>
      </c>
      <c r="Y20" s="114">
        <f t="shared" si="23"/>
        <v>81120</v>
      </c>
      <c r="Z20" s="41">
        <v>55681</v>
      </c>
      <c r="AA20" s="2">
        <f t="shared" si="5"/>
        <v>56238</v>
      </c>
      <c r="AB20" s="2">
        <f t="shared" si="5"/>
        <v>56801</v>
      </c>
      <c r="AC20" s="8">
        <f t="shared" si="24"/>
        <v>57370</v>
      </c>
      <c r="AD20" s="8">
        <f t="shared" si="6"/>
        <v>58231</v>
      </c>
      <c r="AE20" s="8">
        <f t="shared" si="7"/>
        <v>59833</v>
      </c>
      <c r="AF20" s="8">
        <f t="shared" si="7"/>
        <v>61479</v>
      </c>
      <c r="AG20" s="8">
        <f t="shared" si="25"/>
        <v>61479</v>
      </c>
      <c r="AH20" s="8">
        <f t="shared" si="26"/>
        <v>64553</v>
      </c>
      <c r="AI20" s="8">
        <f t="shared" si="27"/>
        <v>68749</v>
      </c>
      <c r="AJ20" s="8">
        <f t="shared" si="28"/>
        <v>72531</v>
      </c>
      <c r="AK20" s="13">
        <f t="shared" si="29"/>
        <v>75433</v>
      </c>
      <c r="AL20" s="41">
        <v>53709</v>
      </c>
      <c r="AM20" s="2">
        <f t="shared" si="8"/>
        <v>54247</v>
      </c>
      <c r="AN20" s="2">
        <f t="shared" si="8"/>
        <v>54790</v>
      </c>
      <c r="AO20" s="16">
        <f t="shared" si="30"/>
        <v>55338</v>
      </c>
      <c r="AP20" s="8">
        <f t="shared" si="9"/>
        <v>56169</v>
      </c>
      <c r="AQ20" s="8">
        <f t="shared" si="10"/>
        <v>57714</v>
      </c>
      <c r="AR20" s="8">
        <f t="shared" si="10"/>
        <v>59302</v>
      </c>
      <c r="AS20" s="133">
        <f t="shared" si="31"/>
        <v>59302</v>
      </c>
      <c r="AT20" s="133">
        <f t="shared" si="32"/>
        <v>62268</v>
      </c>
      <c r="AU20" s="108">
        <f t="shared" si="33"/>
        <v>66316</v>
      </c>
      <c r="AV20" s="8">
        <f t="shared" si="34"/>
        <v>69964</v>
      </c>
      <c r="AW20" s="114">
        <f t="shared" si="35"/>
        <v>72763</v>
      </c>
    </row>
    <row r="21" spans="1:49" x14ac:dyDescent="0.2">
      <c r="A21" s="132">
        <v>15</v>
      </c>
      <c r="B21" s="41">
        <v>53963</v>
      </c>
      <c r="C21" s="2">
        <f t="shared" si="0"/>
        <v>54503</v>
      </c>
      <c r="D21" s="2">
        <f t="shared" si="0"/>
        <v>55049</v>
      </c>
      <c r="E21" s="8">
        <f t="shared" si="11"/>
        <v>55600</v>
      </c>
      <c r="F21" s="8">
        <f t="shared" si="12"/>
        <v>56434</v>
      </c>
      <c r="G21" s="8">
        <f t="shared" si="1"/>
        <v>57986</v>
      </c>
      <c r="H21" s="8">
        <f t="shared" si="1"/>
        <v>59581</v>
      </c>
      <c r="I21" s="8">
        <f t="shared" si="13"/>
        <v>59581</v>
      </c>
      <c r="J21" s="8">
        <f t="shared" si="14"/>
        <v>62561</v>
      </c>
      <c r="K21" s="8">
        <f t="shared" si="15"/>
        <v>66628</v>
      </c>
      <c r="L21" s="8">
        <f t="shared" si="16"/>
        <v>70293</v>
      </c>
      <c r="M21" s="114">
        <f t="shared" si="17"/>
        <v>73105</v>
      </c>
      <c r="N21" s="125">
        <v>61186</v>
      </c>
      <c r="O21" s="2">
        <f t="shared" si="2"/>
        <v>61798</v>
      </c>
      <c r="P21" s="2">
        <f t="shared" si="2"/>
        <v>62416</v>
      </c>
      <c r="Q21" s="8">
        <f t="shared" si="18"/>
        <v>63041</v>
      </c>
      <c r="R21" s="8">
        <f t="shared" si="3"/>
        <v>63987</v>
      </c>
      <c r="S21" s="8">
        <f t="shared" si="4"/>
        <v>65747</v>
      </c>
      <c r="T21" s="8">
        <f t="shared" si="4"/>
        <v>67556</v>
      </c>
      <c r="U21" s="8">
        <f t="shared" si="19"/>
        <v>67556</v>
      </c>
      <c r="V21" s="8">
        <f t="shared" si="20"/>
        <v>70934</v>
      </c>
      <c r="W21" s="8">
        <f t="shared" si="21"/>
        <v>75545</v>
      </c>
      <c r="X21" s="8">
        <f t="shared" si="22"/>
        <v>79700</v>
      </c>
      <c r="Y21" s="114">
        <f t="shared" si="23"/>
        <v>82888</v>
      </c>
      <c r="Z21" s="41">
        <v>56992</v>
      </c>
      <c r="AA21" s="2">
        <f t="shared" si="5"/>
        <v>57562</v>
      </c>
      <c r="AB21" s="2">
        <f t="shared" si="5"/>
        <v>58138</v>
      </c>
      <c r="AC21" s="8">
        <f t="shared" si="24"/>
        <v>58720</v>
      </c>
      <c r="AD21" s="8">
        <f t="shared" si="6"/>
        <v>59601</v>
      </c>
      <c r="AE21" s="8">
        <f t="shared" si="7"/>
        <v>61241</v>
      </c>
      <c r="AF21" s="8">
        <f t="shared" si="7"/>
        <v>62926</v>
      </c>
      <c r="AG21" s="8">
        <f t="shared" si="25"/>
        <v>62926</v>
      </c>
      <c r="AH21" s="8">
        <f t="shared" si="26"/>
        <v>66073</v>
      </c>
      <c r="AI21" s="8">
        <f t="shared" si="27"/>
        <v>70368</v>
      </c>
      <c r="AJ21" s="8">
        <f t="shared" si="28"/>
        <v>74239</v>
      </c>
      <c r="AK21" s="13">
        <f t="shared" si="29"/>
        <v>77209</v>
      </c>
      <c r="AL21" s="41">
        <v>55015</v>
      </c>
      <c r="AM21" s="2">
        <f t="shared" si="8"/>
        <v>55566</v>
      </c>
      <c r="AN21" s="2">
        <f t="shared" si="8"/>
        <v>56122</v>
      </c>
      <c r="AO21" s="16">
        <f t="shared" si="30"/>
        <v>56684</v>
      </c>
      <c r="AP21" s="8">
        <f t="shared" si="9"/>
        <v>57535</v>
      </c>
      <c r="AQ21" s="8">
        <f t="shared" si="10"/>
        <v>59118</v>
      </c>
      <c r="AR21" s="8">
        <f t="shared" si="10"/>
        <v>60744</v>
      </c>
      <c r="AS21" s="133">
        <f t="shared" si="31"/>
        <v>60744</v>
      </c>
      <c r="AT21" s="133">
        <f t="shared" si="32"/>
        <v>63782</v>
      </c>
      <c r="AU21" s="108">
        <f t="shared" si="33"/>
        <v>67928</v>
      </c>
      <c r="AV21" s="8">
        <f t="shared" si="34"/>
        <v>71665</v>
      </c>
      <c r="AW21" s="114">
        <f t="shared" si="35"/>
        <v>74532</v>
      </c>
    </row>
    <row r="22" spans="1:49" x14ac:dyDescent="0.2">
      <c r="A22" s="132">
        <v>16</v>
      </c>
      <c r="B22" s="41">
        <v>55397</v>
      </c>
      <c r="C22" s="2">
        <f t="shared" si="0"/>
        <v>55951</v>
      </c>
      <c r="D22" s="2">
        <f t="shared" si="0"/>
        <v>56511</v>
      </c>
      <c r="E22" s="8">
        <f t="shared" si="11"/>
        <v>57077</v>
      </c>
      <c r="F22" s="8">
        <f t="shared" si="12"/>
        <v>57934</v>
      </c>
      <c r="G22" s="8">
        <f t="shared" si="1"/>
        <v>59528</v>
      </c>
      <c r="H22" s="8">
        <f t="shared" si="1"/>
        <v>61166</v>
      </c>
      <c r="I22" s="8">
        <f t="shared" si="13"/>
        <v>61166</v>
      </c>
      <c r="J22" s="8">
        <f t="shared" si="14"/>
        <v>64225</v>
      </c>
      <c r="K22" s="8">
        <f t="shared" si="15"/>
        <v>68400</v>
      </c>
      <c r="L22" s="8">
        <f t="shared" si="16"/>
        <v>72162</v>
      </c>
      <c r="M22" s="114">
        <f t="shared" si="17"/>
        <v>75049</v>
      </c>
      <c r="N22" s="125">
        <v>62626</v>
      </c>
      <c r="O22" s="2">
        <f t="shared" si="2"/>
        <v>63253</v>
      </c>
      <c r="P22" s="2">
        <f t="shared" si="2"/>
        <v>63886</v>
      </c>
      <c r="Q22" s="8">
        <f t="shared" si="18"/>
        <v>64525</v>
      </c>
      <c r="R22" s="8">
        <f t="shared" si="3"/>
        <v>65493</v>
      </c>
      <c r="S22" s="8">
        <f t="shared" si="4"/>
        <v>67295</v>
      </c>
      <c r="T22" s="8">
        <f t="shared" si="4"/>
        <v>69146</v>
      </c>
      <c r="U22" s="8">
        <f t="shared" si="19"/>
        <v>69146</v>
      </c>
      <c r="V22" s="8">
        <f t="shared" si="20"/>
        <v>72604</v>
      </c>
      <c r="W22" s="8">
        <f t="shared" si="21"/>
        <v>77324</v>
      </c>
      <c r="X22" s="8">
        <f t="shared" si="22"/>
        <v>81577</v>
      </c>
      <c r="Y22" s="114">
        <f t="shared" si="23"/>
        <v>84841</v>
      </c>
      <c r="Z22" s="41">
        <v>58429</v>
      </c>
      <c r="AA22" s="2">
        <f t="shared" si="5"/>
        <v>59014</v>
      </c>
      <c r="AB22" s="2">
        <f t="shared" si="5"/>
        <v>59605</v>
      </c>
      <c r="AC22" s="8">
        <f t="shared" si="24"/>
        <v>60202</v>
      </c>
      <c r="AD22" s="8">
        <f t="shared" si="6"/>
        <v>61106</v>
      </c>
      <c r="AE22" s="8">
        <f t="shared" si="7"/>
        <v>62787</v>
      </c>
      <c r="AF22" s="8">
        <f t="shared" si="7"/>
        <v>64514</v>
      </c>
      <c r="AG22" s="8">
        <f t="shared" si="25"/>
        <v>64514</v>
      </c>
      <c r="AH22" s="8">
        <f t="shared" si="26"/>
        <v>67740</v>
      </c>
      <c r="AI22" s="8">
        <f t="shared" si="27"/>
        <v>72144</v>
      </c>
      <c r="AJ22" s="8">
        <f t="shared" si="28"/>
        <v>76112</v>
      </c>
      <c r="AK22" s="13">
        <f t="shared" si="29"/>
        <v>79157</v>
      </c>
      <c r="AL22" s="41">
        <v>56455</v>
      </c>
      <c r="AM22" s="2">
        <f t="shared" si="8"/>
        <v>57020</v>
      </c>
      <c r="AN22" s="2">
        <f t="shared" si="8"/>
        <v>57591</v>
      </c>
      <c r="AO22" s="16">
        <f t="shared" si="30"/>
        <v>58167</v>
      </c>
      <c r="AP22" s="8">
        <f t="shared" si="9"/>
        <v>59040</v>
      </c>
      <c r="AQ22" s="8">
        <f t="shared" si="10"/>
        <v>60664</v>
      </c>
      <c r="AR22" s="8">
        <f t="shared" si="10"/>
        <v>62333</v>
      </c>
      <c r="AS22" s="133">
        <f t="shared" si="31"/>
        <v>62333</v>
      </c>
      <c r="AT22" s="133">
        <f t="shared" si="32"/>
        <v>65450</v>
      </c>
      <c r="AU22" s="108">
        <f t="shared" si="33"/>
        <v>69705</v>
      </c>
      <c r="AV22" s="8">
        <f t="shared" si="34"/>
        <v>73539</v>
      </c>
      <c r="AW22" s="114">
        <f t="shared" si="35"/>
        <v>76481</v>
      </c>
    </row>
    <row r="23" spans="1:49" x14ac:dyDescent="0.2">
      <c r="A23" s="132">
        <v>17</v>
      </c>
      <c r="B23" s="41">
        <v>56670</v>
      </c>
      <c r="C23" s="2">
        <f t="shared" si="0"/>
        <v>57237</v>
      </c>
      <c r="D23" s="2">
        <f>ROUNDUP(C23*1.01,0)</f>
        <v>57810</v>
      </c>
      <c r="E23" s="8">
        <f t="shared" si="11"/>
        <v>58389</v>
      </c>
      <c r="F23" s="8">
        <f t="shared" si="12"/>
        <v>59265</v>
      </c>
      <c r="G23" s="8">
        <f t="shared" si="1"/>
        <v>60895</v>
      </c>
      <c r="H23" s="8">
        <f t="shared" si="1"/>
        <v>62570</v>
      </c>
      <c r="I23" s="8">
        <f t="shared" si="13"/>
        <v>62570</v>
      </c>
      <c r="J23" s="8">
        <f t="shared" si="14"/>
        <v>65699</v>
      </c>
      <c r="K23" s="8">
        <f t="shared" si="15"/>
        <v>69970</v>
      </c>
      <c r="L23" s="8">
        <f t="shared" si="16"/>
        <v>73819</v>
      </c>
      <c r="M23" s="114">
        <f t="shared" si="17"/>
        <v>76772</v>
      </c>
      <c r="N23" s="125">
        <v>63900</v>
      </c>
      <c r="O23" s="2">
        <f t="shared" si="2"/>
        <v>64539</v>
      </c>
      <c r="P23" s="2">
        <f t="shared" si="2"/>
        <v>65185</v>
      </c>
      <c r="Q23" s="8">
        <f t="shared" si="18"/>
        <v>65837</v>
      </c>
      <c r="R23" s="8">
        <f t="shared" si="3"/>
        <v>66825</v>
      </c>
      <c r="S23" s="8">
        <f t="shared" si="4"/>
        <v>68663</v>
      </c>
      <c r="T23" s="8">
        <f t="shared" si="4"/>
        <v>70552</v>
      </c>
      <c r="U23" s="8">
        <f t="shared" si="19"/>
        <v>70552</v>
      </c>
      <c r="V23" s="8">
        <f t="shared" si="20"/>
        <v>74080</v>
      </c>
      <c r="W23" s="8">
        <f t="shared" si="21"/>
        <v>78896</v>
      </c>
      <c r="X23" s="8">
        <f t="shared" si="22"/>
        <v>83236</v>
      </c>
      <c r="Y23" s="114">
        <f t="shared" si="23"/>
        <v>86566</v>
      </c>
      <c r="Z23" s="41">
        <v>59703</v>
      </c>
      <c r="AA23" s="2">
        <f t="shared" si="5"/>
        <v>60301</v>
      </c>
      <c r="AB23" s="2">
        <f t="shared" si="5"/>
        <v>60905</v>
      </c>
      <c r="AC23" s="8">
        <f t="shared" si="24"/>
        <v>61515</v>
      </c>
      <c r="AD23" s="8">
        <f t="shared" si="6"/>
        <v>62438</v>
      </c>
      <c r="AE23" s="8">
        <f t="shared" si="7"/>
        <v>64156</v>
      </c>
      <c r="AF23" s="8">
        <f t="shared" si="7"/>
        <v>65921</v>
      </c>
      <c r="AG23" s="8">
        <f t="shared" si="25"/>
        <v>65921</v>
      </c>
      <c r="AH23" s="8">
        <f t="shared" si="26"/>
        <v>69218</v>
      </c>
      <c r="AI23" s="8">
        <f t="shared" si="27"/>
        <v>73718</v>
      </c>
      <c r="AJ23" s="8">
        <f t="shared" si="28"/>
        <v>77773</v>
      </c>
      <c r="AK23" s="13">
        <f t="shared" si="29"/>
        <v>80884</v>
      </c>
      <c r="AL23" s="41">
        <v>57734</v>
      </c>
      <c r="AM23" s="2">
        <f t="shared" si="8"/>
        <v>58312</v>
      </c>
      <c r="AN23" s="2">
        <f t="shared" si="8"/>
        <v>58896</v>
      </c>
      <c r="AO23" s="16">
        <f t="shared" si="30"/>
        <v>59485</v>
      </c>
      <c r="AP23" s="8">
        <f t="shared" si="9"/>
        <v>60378</v>
      </c>
      <c r="AQ23" s="8">
        <f t="shared" si="10"/>
        <v>62039</v>
      </c>
      <c r="AR23" s="8">
        <f t="shared" si="10"/>
        <v>63746</v>
      </c>
      <c r="AS23" s="133">
        <f t="shared" si="31"/>
        <v>63746</v>
      </c>
      <c r="AT23" s="133">
        <f t="shared" si="32"/>
        <v>66934</v>
      </c>
      <c r="AU23" s="108">
        <f t="shared" si="33"/>
        <v>71285</v>
      </c>
      <c r="AV23" s="8">
        <f t="shared" si="34"/>
        <v>75206</v>
      </c>
      <c r="AW23" s="114">
        <f t="shared" si="35"/>
        <v>78215</v>
      </c>
    </row>
    <row r="24" spans="1:49" ht="12.75" thickBot="1" x14ac:dyDescent="0.25">
      <c r="A24" s="132" t="s">
        <v>3</v>
      </c>
      <c r="B24" s="42">
        <v>58096</v>
      </c>
      <c r="C24" s="3">
        <f>SUM(B24)</f>
        <v>58096</v>
      </c>
      <c r="D24" s="6">
        <f>ROUNDUP(C24*1.01,0)</f>
        <v>58677</v>
      </c>
      <c r="E24" s="9">
        <f t="shared" si="11"/>
        <v>59264</v>
      </c>
      <c r="F24" s="9">
        <f t="shared" si="12"/>
        <v>60153</v>
      </c>
      <c r="G24" s="9">
        <f t="shared" si="1"/>
        <v>61808</v>
      </c>
      <c r="H24" s="9">
        <f t="shared" si="1"/>
        <v>63508</v>
      </c>
      <c r="I24" s="9">
        <f t="shared" si="13"/>
        <v>63508</v>
      </c>
      <c r="J24" s="9">
        <f t="shared" si="14"/>
        <v>66684</v>
      </c>
      <c r="K24" s="9">
        <f t="shared" si="15"/>
        <v>71019</v>
      </c>
      <c r="L24" s="9">
        <f t="shared" si="16"/>
        <v>74926</v>
      </c>
      <c r="M24" s="115">
        <f t="shared" si="17"/>
        <v>77924</v>
      </c>
      <c r="N24" s="5">
        <v>65324</v>
      </c>
      <c r="O24" s="3">
        <f>SUM(N24)</f>
        <v>65324</v>
      </c>
      <c r="P24" s="6">
        <f t="shared" si="2"/>
        <v>65978</v>
      </c>
      <c r="Q24" s="9">
        <f t="shared" si="18"/>
        <v>66638</v>
      </c>
      <c r="R24" s="9">
        <f t="shared" si="3"/>
        <v>67638</v>
      </c>
      <c r="S24" s="9">
        <f t="shared" si="4"/>
        <v>69499</v>
      </c>
      <c r="T24" s="9">
        <f t="shared" si="4"/>
        <v>71411</v>
      </c>
      <c r="U24" s="9">
        <f t="shared" si="19"/>
        <v>71411</v>
      </c>
      <c r="V24" s="9">
        <f t="shared" si="20"/>
        <v>74982</v>
      </c>
      <c r="W24" s="9">
        <f t="shared" si="21"/>
        <v>79856</v>
      </c>
      <c r="X24" s="9">
        <f t="shared" si="22"/>
        <v>84249</v>
      </c>
      <c r="Y24" s="115">
        <f t="shared" si="23"/>
        <v>87619</v>
      </c>
      <c r="Z24" s="42">
        <v>61131</v>
      </c>
      <c r="AA24" s="3">
        <f>SUM(Z24)</f>
        <v>61131</v>
      </c>
      <c r="AB24" s="6">
        <f t="shared" si="5"/>
        <v>61743</v>
      </c>
      <c r="AC24" s="9">
        <f t="shared" si="24"/>
        <v>62361</v>
      </c>
      <c r="AD24" s="9">
        <f t="shared" si="6"/>
        <v>63297</v>
      </c>
      <c r="AE24" s="9">
        <f t="shared" si="7"/>
        <v>65038</v>
      </c>
      <c r="AF24" s="9">
        <f t="shared" si="7"/>
        <v>66827</v>
      </c>
      <c r="AG24" s="9">
        <f t="shared" si="25"/>
        <v>66827</v>
      </c>
      <c r="AH24" s="9">
        <f t="shared" si="26"/>
        <v>70169</v>
      </c>
      <c r="AI24" s="9">
        <f t="shared" si="27"/>
        <v>74730</v>
      </c>
      <c r="AJ24" s="9">
        <f t="shared" si="28"/>
        <v>78841</v>
      </c>
      <c r="AK24" s="116">
        <f t="shared" si="29"/>
        <v>81995</v>
      </c>
      <c r="AL24" s="42">
        <v>59151</v>
      </c>
      <c r="AM24" s="3">
        <f>SUM(AL24)</f>
        <v>59151</v>
      </c>
      <c r="AN24" s="6">
        <f>ROUNDUP(AM24*1.01,0)</f>
        <v>59743</v>
      </c>
      <c r="AO24" s="17">
        <f t="shared" si="30"/>
        <v>60341</v>
      </c>
      <c r="AP24" s="9">
        <f t="shared" si="9"/>
        <v>61247</v>
      </c>
      <c r="AQ24" s="9">
        <f t="shared" si="10"/>
        <v>62932</v>
      </c>
      <c r="AR24" s="9">
        <f t="shared" si="10"/>
        <v>64663</v>
      </c>
      <c r="AS24" s="43">
        <f t="shared" si="31"/>
        <v>64663</v>
      </c>
      <c r="AT24" s="43">
        <f t="shared" si="32"/>
        <v>67897</v>
      </c>
      <c r="AU24" s="60">
        <f t="shared" si="33"/>
        <v>72311</v>
      </c>
      <c r="AV24" s="9">
        <f t="shared" si="34"/>
        <v>76289</v>
      </c>
      <c r="AW24" s="115">
        <f t="shared" si="35"/>
        <v>79341</v>
      </c>
    </row>
    <row r="25" spans="1:49" x14ac:dyDescent="0.2">
      <c r="B25" s="125"/>
      <c r="C25" s="4"/>
      <c r="D25" s="2"/>
      <c r="E25" s="8"/>
      <c r="F25" s="13"/>
      <c r="G25" s="13"/>
      <c r="H25" s="8"/>
      <c r="I25" s="8"/>
      <c r="J25" s="8"/>
      <c r="K25" s="8"/>
      <c r="L25" s="8"/>
      <c r="M25" s="13"/>
      <c r="N25" s="125"/>
      <c r="O25" s="4"/>
      <c r="P25" s="33"/>
      <c r="Q25" s="8"/>
      <c r="R25" s="13"/>
      <c r="S25" s="13"/>
      <c r="T25" s="8"/>
      <c r="U25" s="20"/>
      <c r="V25" s="8"/>
      <c r="W25" s="8"/>
      <c r="X25" s="8"/>
      <c r="Y25" s="13"/>
      <c r="Z25" s="125"/>
      <c r="AA25" s="4"/>
      <c r="AB25" s="33"/>
      <c r="AC25" s="8"/>
      <c r="AD25" s="13"/>
      <c r="AE25" s="13"/>
      <c r="AF25" s="8"/>
      <c r="AG25" s="20"/>
      <c r="AH25" s="8"/>
      <c r="AI25" s="8"/>
      <c r="AJ25" s="8"/>
      <c r="AK25" s="13"/>
      <c r="AL25" s="125"/>
      <c r="AM25" s="4"/>
      <c r="AN25" s="33"/>
    </row>
    <row r="26" spans="1:49" ht="15" customHeight="1" thickBot="1" x14ac:dyDescent="0.25">
      <c r="A26" s="158" t="s">
        <v>20</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row>
    <row r="27" spans="1:49" ht="13.9" customHeight="1" x14ac:dyDescent="0.2">
      <c r="A27" s="132" t="s">
        <v>34</v>
      </c>
      <c r="B27" s="154" t="s">
        <v>31</v>
      </c>
      <c r="C27" s="155"/>
      <c r="D27" s="155"/>
      <c r="E27" s="155"/>
      <c r="F27" s="155"/>
      <c r="G27" s="155"/>
      <c r="H27" s="155"/>
      <c r="I27" s="155"/>
      <c r="J27" s="155"/>
      <c r="K27" s="155"/>
      <c r="L27" s="155"/>
      <c r="M27" s="156"/>
      <c r="N27" s="154" t="s">
        <v>0</v>
      </c>
      <c r="O27" s="155"/>
      <c r="P27" s="155"/>
      <c r="Q27" s="155"/>
      <c r="R27" s="155"/>
      <c r="S27" s="155"/>
      <c r="T27" s="155"/>
      <c r="U27" s="155"/>
      <c r="V27" s="155"/>
      <c r="W27" s="155"/>
      <c r="X27" s="155"/>
      <c r="Y27" s="156"/>
      <c r="Z27" s="154" t="s">
        <v>1</v>
      </c>
      <c r="AA27" s="155"/>
      <c r="AB27" s="155"/>
      <c r="AC27" s="155"/>
      <c r="AD27" s="155"/>
      <c r="AE27" s="155"/>
      <c r="AF27" s="155"/>
      <c r="AG27" s="155"/>
      <c r="AH27" s="155"/>
      <c r="AI27" s="155"/>
      <c r="AJ27" s="155"/>
      <c r="AK27" s="156"/>
      <c r="AL27" s="155" t="s">
        <v>2</v>
      </c>
      <c r="AM27" s="155"/>
      <c r="AN27" s="155"/>
      <c r="AO27" s="155"/>
      <c r="AP27" s="155"/>
      <c r="AQ27" s="155"/>
      <c r="AR27" s="155"/>
      <c r="AS27" s="155"/>
      <c r="AT27" s="155"/>
      <c r="AU27" s="155"/>
      <c r="AV27" s="155"/>
      <c r="AW27" s="156"/>
    </row>
    <row r="28" spans="1:49" s="32" customFormat="1" ht="12.75" thickBot="1" x14ac:dyDescent="0.25">
      <c r="A28" s="132"/>
      <c r="B28" s="39">
        <v>2014</v>
      </c>
      <c r="C28" s="36">
        <v>2015</v>
      </c>
      <c r="D28" s="36">
        <v>2016</v>
      </c>
      <c r="E28" s="37">
        <v>2017</v>
      </c>
      <c r="F28" s="37">
        <v>2018</v>
      </c>
      <c r="G28" s="37">
        <v>2019</v>
      </c>
      <c r="H28" s="38">
        <v>2020</v>
      </c>
      <c r="I28" s="38">
        <v>2021</v>
      </c>
      <c r="J28" s="38">
        <v>2022</v>
      </c>
      <c r="K28" s="38">
        <v>2023</v>
      </c>
      <c r="L28" s="38">
        <v>2024</v>
      </c>
      <c r="M28" s="40">
        <v>2025</v>
      </c>
      <c r="N28" s="39">
        <v>2014</v>
      </c>
      <c r="O28" s="36">
        <v>2015</v>
      </c>
      <c r="P28" s="36">
        <v>2016</v>
      </c>
      <c r="Q28" s="37">
        <v>2017</v>
      </c>
      <c r="R28" s="37">
        <v>2018</v>
      </c>
      <c r="S28" s="37">
        <v>2019</v>
      </c>
      <c r="T28" s="38">
        <v>2020</v>
      </c>
      <c r="U28" s="38">
        <v>2021</v>
      </c>
      <c r="V28" s="38">
        <v>2022</v>
      </c>
      <c r="W28" s="38">
        <v>2023</v>
      </c>
      <c r="X28" s="38">
        <v>2024</v>
      </c>
      <c r="Y28" s="40">
        <v>2025</v>
      </c>
      <c r="Z28" s="39">
        <v>2014</v>
      </c>
      <c r="AA28" s="36">
        <v>2015</v>
      </c>
      <c r="AB28" s="36">
        <v>2016</v>
      </c>
      <c r="AC28" s="37">
        <v>2017</v>
      </c>
      <c r="AD28" s="37">
        <v>2018</v>
      </c>
      <c r="AE28" s="37">
        <v>2019</v>
      </c>
      <c r="AF28" s="38">
        <v>2020</v>
      </c>
      <c r="AG28" s="38">
        <v>2021</v>
      </c>
      <c r="AH28" s="38">
        <v>2022</v>
      </c>
      <c r="AI28" s="38">
        <v>2023</v>
      </c>
      <c r="AJ28" s="38">
        <v>2024</v>
      </c>
      <c r="AK28" s="40">
        <v>2025</v>
      </c>
      <c r="AL28" s="36">
        <v>2014</v>
      </c>
      <c r="AM28" s="36">
        <v>2015</v>
      </c>
      <c r="AN28" s="36">
        <v>2016</v>
      </c>
      <c r="AO28" s="37">
        <v>2017</v>
      </c>
      <c r="AP28" s="37">
        <v>2018</v>
      </c>
      <c r="AQ28" s="37">
        <v>2019</v>
      </c>
      <c r="AR28" s="38">
        <v>2020</v>
      </c>
      <c r="AS28" s="38">
        <v>2021</v>
      </c>
      <c r="AT28" s="38">
        <v>2022</v>
      </c>
      <c r="AU28" s="38">
        <v>2023</v>
      </c>
      <c r="AV28" s="38">
        <v>2024</v>
      </c>
      <c r="AW28" s="40">
        <v>2025</v>
      </c>
    </row>
    <row r="29" spans="1:49" x14ac:dyDescent="0.2">
      <c r="A29" s="132">
        <v>8</v>
      </c>
      <c r="B29" s="41">
        <v>45421</v>
      </c>
      <c r="C29" s="2">
        <f t="shared" ref="C29:C38" si="36">ROUNDUP(B29*1.01,0)</f>
        <v>45876</v>
      </c>
      <c r="D29" s="2">
        <f t="shared" ref="D29:D37" si="37">ROUNDUP(C29*1.01,0)</f>
        <v>46335</v>
      </c>
      <c r="E29" s="8">
        <f>ROUNDUP(D29*1.01,0)</f>
        <v>46799</v>
      </c>
      <c r="F29" s="8">
        <f t="shared" ref="F29:F42" si="38">ROUNDUP(E29*1.015,0)</f>
        <v>47501</v>
      </c>
      <c r="G29" s="8">
        <f t="shared" ref="G29:H42" si="39">ROUNDUP(F29*1.0275,0)</f>
        <v>48808</v>
      </c>
      <c r="H29" s="8">
        <f t="shared" si="39"/>
        <v>50151</v>
      </c>
      <c r="I29" s="8">
        <f>H29</f>
        <v>50151</v>
      </c>
      <c r="J29" s="8">
        <f>ROUNDUP(I29*1.05,0)</f>
        <v>52659</v>
      </c>
      <c r="K29" s="8">
        <f>ROUNDUP(J29*1.065,0)</f>
        <v>56082</v>
      </c>
      <c r="L29" s="8">
        <f>ROUNDUP(K29*1.055,0)</f>
        <v>59167</v>
      </c>
      <c r="M29" s="114">
        <f>ROUNDUP(L29*1.04,0)</f>
        <v>61534</v>
      </c>
      <c r="N29" s="41">
        <v>52650</v>
      </c>
      <c r="O29" s="2">
        <f t="shared" ref="O29:O38" si="40">ROUNDUP(N29*1.01,0)</f>
        <v>53177</v>
      </c>
      <c r="P29" s="2">
        <f t="shared" ref="P29:P38" si="41">ROUNDUP(O29*1.01,0)</f>
        <v>53709</v>
      </c>
      <c r="Q29" s="8">
        <f>ROUNDUP(P29*1.01,0)</f>
        <v>54247</v>
      </c>
      <c r="R29" s="8">
        <f t="shared" ref="R29:R42" si="42">ROUNDUP(Q29*1.015,0)</f>
        <v>55061</v>
      </c>
      <c r="S29" s="8">
        <f t="shared" ref="S29:T42" si="43">ROUNDUP(R29*1.0275,0)</f>
        <v>56576</v>
      </c>
      <c r="T29" s="8">
        <f t="shared" si="43"/>
        <v>58132</v>
      </c>
      <c r="U29" s="8">
        <f>T29</f>
        <v>58132</v>
      </c>
      <c r="V29" s="8">
        <f>ROUNDUP(U29*1.05,0)</f>
        <v>61039</v>
      </c>
      <c r="W29" s="8">
        <f>ROUNDUP(V29*1.065,0)</f>
        <v>65007</v>
      </c>
      <c r="X29" s="8">
        <f>ROUNDUP(W29*1.055,0)</f>
        <v>68583</v>
      </c>
      <c r="Y29" s="114">
        <f>ROUNDUP(X29*1.04,0)</f>
        <v>71327</v>
      </c>
      <c r="Z29" s="41">
        <v>48454</v>
      </c>
      <c r="AA29" s="2">
        <f t="shared" ref="AA29:AA38" si="44">ROUNDUP(Z29*1.01,0)</f>
        <v>48939</v>
      </c>
      <c r="AB29" s="2">
        <f t="shared" ref="AB29:AB38" si="45">ROUNDUP(AA29*1.01,0)</f>
        <v>49429</v>
      </c>
      <c r="AC29" s="8">
        <f>ROUNDUP(AB29*1.01,0)</f>
        <v>49924</v>
      </c>
      <c r="AD29" s="8">
        <f t="shared" ref="AD29:AD42" si="46">ROUNDUP(AC29*1.015,0)</f>
        <v>50673</v>
      </c>
      <c r="AE29" s="8">
        <f t="shared" ref="AE29:AF42" si="47">ROUNDUP(AD29*1.0275,0)</f>
        <v>52067</v>
      </c>
      <c r="AF29" s="8">
        <f t="shared" si="47"/>
        <v>53499</v>
      </c>
      <c r="AG29" s="8">
        <f>AF29</f>
        <v>53499</v>
      </c>
      <c r="AH29" s="8">
        <f>ROUNDUP(AG29*1.05,0)</f>
        <v>56174</v>
      </c>
      <c r="AI29" s="8">
        <f>ROUNDUP(AH29*1.065,0)</f>
        <v>59826</v>
      </c>
      <c r="AJ29" s="8">
        <f>ROUNDUP(AI29*1.055,0)</f>
        <v>63117</v>
      </c>
      <c r="AK29" s="114">
        <f>ROUNDUP(AJ29*1.04,0)</f>
        <v>65642</v>
      </c>
      <c r="AL29" s="125">
        <v>46474</v>
      </c>
      <c r="AM29" s="2">
        <f t="shared" ref="AM29:AM38" si="48">ROUNDUP(AL29*1.01,0)</f>
        <v>46939</v>
      </c>
      <c r="AN29" s="2">
        <f t="shared" ref="AN29:AN38" si="49">ROUNDUP(AM29*1.01,0)</f>
        <v>47409</v>
      </c>
      <c r="AO29" s="16">
        <f>ROUNDUP(AN29*1.01,0)</f>
        <v>47884</v>
      </c>
      <c r="AP29" s="8">
        <f t="shared" ref="AP29:AP42" si="50">ROUNDUP(AO29*1.015,0)</f>
        <v>48603</v>
      </c>
      <c r="AQ29" s="8">
        <f t="shared" ref="AQ29:AR42" si="51">ROUNDUP(AP29*1.0275,0)</f>
        <v>49940</v>
      </c>
      <c r="AR29" s="8">
        <f t="shared" si="51"/>
        <v>51314</v>
      </c>
      <c r="AS29" s="133">
        <f>AR29</f>
        <v>51314</v>
      </c>
      <c r="AT29" s="133">
        <f>ROUNDUP(AS29*1.05,0)</f>
        <v>53880</v>
      </c>
      <c r="AU29" s="108">
        <f>ROUNDUP(AT29*1.065,0)</f>
        <v>57383</v>
      </c>
      <c r="AV29" s="8">
        <f>ROUNDUP(AU29*1.055,0)</f>
        <v>60540</v>
      </c>
      <c r="AW29" s="114">
        <f>ROUNDUP(AV29*1.04,0)</f>
        <v>62962</v>
      </c>
    </row>
    <row r="30" spans="1:49" x14ac:dyDescent="0.2">
      <c r="A30" s="132">
        <v>9</v>
      </c>
      <c r="B30" s="41">
        <v>46555</v>
      </c>
      <c r="C30" s="2">
        <f t="shared" si="36"/>
        <v>47021</v>
      </c>
      <c r="D30" s="2">
        <f t="shared" si="37"/>
        <v>47492</v>
      </c>
      <c r="E30" s="8">
        <f t="shared" ref="E30:E42" si="52">ROUNDUP(D30*1.01,0)</f>
        <v>47967</v>
      </c>
      <c r="F30" s="8">
        <f t="shared" si="38"/>
        <v>48687</v>
      </c>
      <c r="G30" s="8">
        <f t="shared" si="39"/>
        <v>50026</v>
      </c>
      <c r="H30" s="8">
        <f t="shared" si="39"/>
        <v>51402</v>
      </c>
      <c r="I30" s="8">
        <f t="shared" ref="I30:I42" si="53">H30</f>
        <v>51402</v>
      </c>
      <c r="J30" s="8">
        <f t="shared" ref="J30:J42" si="54">ROUNDUP(I30*1.05,0)</f>
        <v>53973</v>
      </c>
      <c r="K30" s="8">
        <f t="shared" ref="K30:K41" si="55">ROUNDUP(J30*1.065,0)</f>
        <v>57482</v>
      </c>
      <c r="L30" s="8">
        <f t="shared" ref="L30:L42" si="56">ROUNDUP(K30*1.055,0)</f>
        <v>60644</v>
      </c>
      <c r="M30" s="114">
        <f t="shared" ref="M30:M42" si="57">ROUNDUP(L30*1.04,0)</f>
        <v>63070</v>
      </c>
      <c r="N30" s="41">
        <v>53780</v>
      </c>
      <c r="O30" s="2">
        <f t="shared" si="40"/>
        <v>54318</v>
      </c>
      <c r="P30" s="2">
        <f t="shared" si="41"/>
        <v>54862</v>
      </c>
      <c r="Q30" s="8">
        <f t="shared" ref="Q30:Q42" si="58">ROUNDUP(P30*1.01,0)</f>
        <v>55411</v>
      </c>
      <c r="R30" s="8">
        <f t="shared" si="42"/>
        <v>56243</v>
      </c>
      <c r="S30" s="8">
        <f t="shared" si="43"/>
        <v>57790</v>
      </c>
      <c r="T30" s="8">
        <f t="shared" si="43"/>
        <v>59380</v>
      </c>
      <c r="U30" s="8">
        <f t="shared" ref="U30:U42" si="59">T30</f>
        <v>59380</v>
      </c>
      <c r="V30" s="8">
        <f t="shared" ref="V30:V42" si="60">ROUNDUP(U30*1.05,0)</f>
        <v>62349</v>
      </c>
      <c r="W30" s="8">
        <f t="shared" ref="W30:W42" si="61">ROUNDUP(V30*1.065,0)</f>
        <v>66402</v>
      </c>
      <c r="X30" s="8">
        <f t="shared" ref="X30:X42" si="62">ROUNDUP(W30*1.055,0)</f>
        <v>70055</v>
      </c>
      <c r="Y30" s="114">
        <f t="shared" ref="Y30:Y42" si="63">ROUNDUP(X30*1.04,0)</f>
        <v>72858</v>
      </c>
      <c r="Z30" s="41">
        <v>49587</v>
      </c>
      <c r="AA30" s="2">
        <f t="shared" si="44"/>
        <v>50083</v>
      </c>
      <c r="AB30" s="2">
        <f t="shared" si="45"/>
        <v>50584</v>
      </c>
      <c r="AC30" s="8">
        <f t="shared" ref="AC30:AC42" si="64">ROUNDUP(AB30*1.01,0)</f>
        <v>51090</v>
      </c>
      <c r="AD30" s="8">
        <f t="shared" si="46"/>
        <v>51857</v>
      </c>
      <c r="AE30" s="8">
        <f t="shared" si="47"/>
        <v>53284</v>
      </c>
      <c r="AF30" s="8">
        <f t="shared" si="47"/>
        <v>54750</v>
      </c>
      <c r="AG30" s="8">
        <f t="shared" ref="AG30:AG42" si="65">AF30</f>
        <v>54750</v>
      </c>
      <c r="AH30" s="8">
        <f t="shared" ref="AH30:AH42" si="66">ROUNDUP(AG30*1.05,0)</f>
        <v>57488</v>
      </c>
      <c r="AI30" s="8">
        <f t="shared" ref="AI30:AI42" si="67">ROUNDUP(AH30*1.065,0)</f>
        <v>61225</v>
      </c>
      <c r="AJ30" s="8">
        <f t="shared" ref="AJ30:AJ42" si="68">ROUNDUP(AI30*1.055,0)</f>
        <v>64593</v>
      </c>
      <c r="AK30" s="114">
        <f t="shared" ref="AK30:AK42" si="69">ROUNDUP(AJ30*1.04,0)</f>
        <v>67177</v>
      </c>
      <c r="AL30" s="125">
        <v>47611</v>
      </c>
      <c r="AM30" s="2">
        <f t="shared" si="48"/>
        <v>48088</v>
      </c>
      <c r="AN30" s="2">
        <f t="shared" si="49"/>
        <v>48569</v>
      </c>
      <c r="AO30" s="16">
        <f t="shared" ref="AO30:AO42" si="70">ROUNDUP(AN30*1.01,0)</f>
        <v>49055</v>
      </c>
      <c r="AP30" s="8">
        <f t="shared" si="50"/>
        <v>49791</v>
      </c>
      <c r="AQ30" s="8">
        <f t="shared" si="51"/>
        <v>51161</v>
      </c>
      <c r="AR30" s="8">
        <f t="shared" si="51"/>
        <v>52568</v>
      </c>
      <c r="AS30" s="133">
        <f t="shared" ref="AS30:AS42" si="71">AR30</f>
        <v>52568</v>
      </c>
      <c r="AT30" s="133">
        <f t="shared" ref="AT30:AT42" si="72">ROUNDUP(AS30*1.05,0)</f>
        <v>55197</v>
      </c>
      <c r="AU30" s="108">
        <f t="shared" ref="AU30:AU42" si="73">ROUNDUP(AT30*1.065,0)</f>
        <v>58785</v>
      </c>
      <c r="AV30" s="8">
        <f t="shared" ref="AV30:AV42" si="74">ROUNDUP(AU30*1.055,0)</f>
        <v>62019</v>
      </c>
      <c r="AW30" s="114">
        <f t="shared" ref="AW30:AW42" si="75">ROUNDUP(AV30*1.04,0)</f>
        <v>64500</v>
      </c>
    </row>
    <row r="31" spans="1:49" x14ac:dyDescent="0.2">
      <c r="A31" s="132">
        <v>10</v>
      </c>
      <c r="B31" s="41">
        <v>47750</v>
      </c>
      <c r="C31" s="2">
        <f t="shared" si="36"/>
        <v>48228</v>
      </c>
      <c r="D31" s="2">
        <f t="shared" si="37"/>
        <v>48711</v>
      </c>
      <c r="E31" s="8">
        <f t="shared" si="52"/>
        <v>49199</v>
      </c>
      <c r="F31" s="8">
        <f t="shared" si="38"/>
        <v>49937</v>
      </c>
      <c r="G31" s="8">
        <f t="shared" si="39"/>
        <v>51311</v>
      </c>
      <c r="H31" s="8">
        <f t="shared" si="39"/>
        <v>52723</v>
      </c>
      <c r="I31" s="8">
        <f t="shared" si="53"/>
        <v>52723</v>
      </c>
      <c r="J31" s="8">
        <f t="shared" si="54"/>
        <v>55360</v>
      </c>
      <c r="K31" s="8">
        <f t="shared" si="55"/>
        <v>58959</v>
      </c>
      <c r="L31" s="8">
        <f t="shared" si="56"/>
        <v>62202</v>
      </c>
      <c r="M31" s="114">
        <f t="shared" si="57"/>
        <v>64691</v>
      </c>
      <c r="N31" s="41">
        <v>54977</v>
      </c>
      <c r="O31" s="2">
        <f t="shared" si="40"/>
        <v>55527</v>
      </c>
      <c r="P31" s="2">
        <f t="shared" si="41"/>
        <v>56083</v>
      </c>
      <c r="Q31" s="8">
        <f t="shared" si="58"/>
        <v>56644</v>
      </c>
      <c r="R31" s="8">
        <f t="shared" si="42"/>
        <v>57494</v>
      </c>
      <c r="S31" s="8">
        <f t="shared" si="43"/>
        <v>59076</v>
      </c>
      <c r="T31" s="8">
        <f t="shared" si="43"/>
        <v>60701</v>
      </c>
      <c r="U31" s="8">
        <f t="shared" si="59"/>
        <v>60701</v>
      </c>
      <c r="V31" s="8">
        <f t="shared" si="60"/>
        <v>63737</v>
      </c>
      <c r="W31" s="8">
        <f t="shared" si="61"/>
        <v>67880</v>
      </c>
      <c r="X31" s="8">
        <f t="shared" si="62"/>
        <v>71614</v>
      </c>
      <c r="Y31" s="114">
        <f t="shared" si="63"/>
        <v>74479</v>
      </c>
      <c r="Z31" s="41">
        <v>50785</v>
      </c>
      <c r="AA31" s="2">
        <f t="shared" si="44"/>
        <v>51293</v>
      </c>
      <c r="AB31" s="2">
        <f t="shared" si="45"/>
        <v>51806</v>
      </c>
      <c r="AC31" s="8">
        <f t="shared" si="64"/>
        <v>52325</v>
      </c>
      <c r="AD31" s="8">
        <f t="shared" si="46"/>
        <v>53110</v>
      </c>
      <c r="AE31" s="8">
        <f t="shared" si="47"/>
        <v>54571</v>
      </c>
      <c r="AF31" s="8">
        <f t="shared" si="47"/>
        <v>56072</v>
      </c>
      <c r="AG31" s="8">
        <f t="shared" si="65"/>
        <v>56072</v>
      </c>
      <c r="AH31" s="8">
        <f t="shared" si="66"/>
        <v>58876</v>
      </c>
      <c r="AI31" s="8">
        <f t="shared" si="67"/>
        <v>62703</v>
      </c>
      <c r="AJ31" s="8">
        <f t="shared" si="68"/>
        <v>66152</v>
      </c>
      <c r="AK31" s="114">
        <f t="shared" si="69"/>
        <v>68799</v>
      </c>
      <c r="AL31" s="125">
        <v>48806</v>
      </c>
      <c r="AM31" s="2">
        <f t="shared" si="48"/>
        <v>49295</v>
      </c>
      <c r="AN31" s="2">
        <f t="shared" si="49"/>
        <v>49788</v>
      </c>
      <c r="AO31" s="16">
        <f t="shared" si="70"/>
        <v>50286</v>
      </c>
      <c r="AP31" s="8">
        <f t="shared" si="50"/>
        <v>51041</v>
      </c>
      <c r="AQ31" s="8">
        <f t="shared" si="51"/>
        <v>52445</v>
      </c>
      <c r="AR31" s="8">
        <f t="shared" si="51"/>
        <v>53888</v>
      </c>
      <c r="AS31" s="133">
        <f t="shared" si="71"/>
        <v>53888</v>
      </c>
      <c r="AT31" s="133">
        <f t="shared" si="72"/>
        <v>56583</v>
      </c>
      <c r="AU31" s="108">
        <f t="shared" si="73"/>
        <v>60261</v>
      </c>
      <c r="AV31" s="8">
        <f t="shared" si="74"/>
        <v>63576</v>
      </c>
      <c r="AW31" s="114">
        <f t="shared" si="75"/>
        <v>66120</v>
      </c>
    </row>
    <row r="32" spans="1:49" x14ac:dyDescent="0.2">
      <c r="A32" s="132">
        <v>11</v>
      </c>
      <c r="B32" s="41">
        <v>48991</v>
      </c>
      <c r="C32" s="2">
        <f t="shared" si="36"/>
        <v>49481</v>
      </c>
      <c r="D32" s="2">
        <f t="shared" si="37"/>
        <v>49976</v>
      </c>
      <c r="E32" s="8">
        <f t="shared" si="52"/>
        <v>50476</v>
      </c>
      <c r="F32" s="8">
        <f t="shared" si="38"/>
        <v>51234</v>
      </c>
      <c r="G32" s="8">
        <f t="shared" si="39"/>
        <v>52643</v>
      </c>
      <c r="H32" s="8">
        <f t="shared" si="39"/>
        <v>54091</v>
      </c>
      <c r="I32" s="8">
        <f t="shared" si="53"/>
        <v>54091</v>
      </c>
      <c r="J32" s="8">
        <f t="shared" si="54"/>
        <v>56796</v>
      </c>
      <c r="K32" s="8">
        <f t="shared" si="55"/>
        <v>60488</v>
      </c>
      <c r="L32" s="8">
        <f t="shared" si="56"/>
        <v>63815</v>
      </c>
      <c r="M32" s="114">
        <f t="shared" si="57"/>
        <v>66368</v>
      </c>
      <c r="N32" s="41">
        <v>56213</v>
      </c>
      <c r="O32" s="2">
        <f t="shared" si="40"/>
        <v>56776</v>
      </c>
      <c r="P32" s="2">
        <f t="shared" si="41"/>
        <v>57344</v>
      </c>
      <c r="Q32" s="8">
        <f t="shared" si="58"/>
        <v>57918</v>
      </c>
      <c r="R32" s="8">
        <f t="shared" si="42"/>
        <v>58787</v>
      </c>
      <c r="S32" s="8">
        <f t="shared" si="43"/>
        <v>60404</v>
      </c>
      <c r="T32" s="8">
        <f t="shared" si="43"/>
        <v>62066</v>
      </c>
      <c r="U32" s="8">
        <f t="shared" si="59"/>
        <v>62066</v>
      </c>
      <c r="V32" s="8">
        <f t="shared" si="60"/>
        <v>65170</v>
      </c>
      <c r="W32" s="8">
        <f t="shared" si="61"/>
        <v>69407</v>
      </c>
      <c r="X32" s="8">
        <f t="shared" si="62"/>
        <v>73225</v>
      </c>
      <c r="Y32" s="114">
        <f t="shared" si="63"/>
        <v>76154</v>
      </c>
      <c r="Z32" s="41">
        <v>52019</v>
      </c>
      <c r="AA32" s="2">
        <f t="shared" si="44"/>
        <v>52540</v>
      </c>
      <c r="AB32" s="2">
        <f t="shared" si="45"/>
        <v>53066</v>
      </c>
      <c r="AC32" s="8">
        <f t="shared" si="64"/>
        <v>53597</v>
      </c>
      <c r="AD32" s="8">
        <f t="shared" si="46"/>
        <v>54401</v>
      </c>
      <c r="AE32" s="8">
        <f t="shared" si="47"/>
        <v>55898</v>
      </c>
      <c r="AF32" s="8">
        <f t="shared" si="47"/>
        <v>57436</v>
      </c>
      <c r="AG32" s="8">
        <f t="shared" si="65"/>
        <v>57436</v>
      </c>
      <c r="AH32" s="8">
        <f t="shared" si="66"/>
        <v>60308</v>
      </c>
      <c r="AI32" s="8">
        <f t="shared" si="67"/>
        <v>64229</v>
      </c>
      <c r="AJ32" s="8">
        <f t="shared" si="68"/>
        <v>67762</v>
      </c>
      <c r="AK32" s="114">
        <f t="shared" si="69"/>
        <v>70473</v>
      </c>
      <c r="AL32" s="125">
        <v>50043</v>
      </c>
      <c r="AM32" s="2">
        <f t="shared" si="48"/>
        <v>50544</v>
      </c>
      <c r="AN32" s="2">
        <f t="shared" si="49"/>
        <v>51050</v>
      </c>
      <c r="AO32" s="16">
        <f t="shared" si="70"/>
        <v>51561</v>
      </c>
      <c r="AP32" s="8">
        <f t="shared" si="50"/>
        <v>52335</v>
      </c>
      <c r="AQ32" s="8">
        <f t="shared" si="51"/>
        <v>53775</v>
      </c>
      <c r="AR32" s="8">
        <f t="shared" si="51"/>
        <v>55254</v>
      </c>
      <c r="AS32" s="133">
        <f t="shared" si="71"/>
        <v>55254</v>
      </c>
      <c r="AT32" s="133">
        <f t="shared" si="72"/>
        <v>58017</v>
      </c>
      <c r="AU32" s="108">
        <f t="shared" si="73"/>
        <v>61789</v>
      </c>
      <c r="AV32" s="8">
        <f t="shared" si="74"/>
        <v>65188</v>
      </c>
      <c r="AW32" s="114">
        <f t="shared" si="75"/>
        <v>67796</v>
      </c>
    </row>
    <row r="33" spans="1:49" x14ac:dyDescent="0.2">
      <c r="A33" s="132">
        <v>12</v>
      </c>
      <c r="B33" s="41">
        <v>50118</v>
      </c>
      <c r="C33" s="2">
        <f t="shared" si="36"/>
        <v>50620</v>
      </c>
      <c r="D33" s="2">
        <f t="shared" si="37"/>
        <v>51127</v>
      </c>
      <c r="E33" s="8">
        <f t="shared" si="52"/>
        <v>51639</v>
      </c>
      <c r="F33" s="8">
        <f t="shared" si="38"/>
        <v>52414</v>
      </c>
      <c r="G33" s="8">
        <f t="shared" si="39"/>
        <v>53856</v>
      </c>
      <c r="H33" s="8">
        <f t="shared" si="39"/>
        <v>55338</v>
      </c>
      <c r="I33" s="8">
        <f t="shared" si="53"/>
        <v>55338</v>
      </c>
      <c r="J33" s="8">
        <f t="shared" si="54"/>
        <v>58105</v>
      </c>
      <c r="K33" s="8">
        <f t="shared" si="55"/>
        <v>61882</v>
      </c>
      <c r="L33" s="8">
        <f t="shared" si="56"/>
        <v>65286</v>
      </c>
      <c r="M33" s="114">
        <f t="shared" si="57"/>
        <v>67898</v>
      </c>
      <c r="N33" s="41">
        <v>57347</v>
      </c>
      <c r="O33" s="2">
        <f t="shared" si="40"/>
        <v>57921</v>
      </c>
      <c r="P33" s="2">
        <f t="shared" si="41"/>
        <v>58501</v>
      </c>
      <c r="Q33" s="8">
        <f t="shared" si="58"/>
        <v>59087</v>
      </c>
      <c r="R33" s="8">
        <f t="shared" si="42"/>
        <v>59974</v>
      </c>
      <c r="S33" s="8">
        <f t="shared" si="43"/>
        <v>61624</v>
      </c>
      <c r="T33" s="8">
        <f t="shared" si="43"/>
        <v>63319</v>
      </c>
      <c r="U33" s="8">
        <f t="shared" si="59"/>
        <v>63319</v>
      </c>
      <c r="V33" s="8">
        <f t="shared" si="60"/>
        <v>66485</v>
      </c>
      <c r="W33" s="8">
        <f t="shared" si="61"/>
        <v>70807</v>
      </c>
      <c r="X33" s="8">
        <f t="shared" si="62"/>
        <v>74702</v>
      </c>
      <c r="Y33" s="114">
        <f t="shared" si="63"/>
        <v>77691</v>
      </c>
      <c r="Z33" s="41">
        <v>53154</v>
      </c>
      <c r="AA33" s="2">
        <f t="shared" si="44"/>
        <v>53686</v>
      </c>
      <c r="AB33" s="2">
        <f t="shared" si="45"/>
        <v>54223</v>
      </c>
      <c r="AC33" s="8">
        <f t="shared" si="64"/>
        <v>54766</v>
      </c>
      <c r="AD33" s="8">
        <f t="shared" si="46"/>
        <v>55588</v>
      </c>
      <c r="AE33" s="8">
        <f t="shared" si="47"/>
        <v>57117</v>
      </c>
      <c r="AF33" s="8">
        <f t="shared" si="47"/>
        <v>58688</v>
      </c>
      <c r="AG33" s="8">
        <f t="shared" si="65"/>
        <v>58688</v>
      </c>
      <c r="AH33" s="8">
        <f t="shared" si="66"/>
        <v>61623</v>
      </c>
      <c r="AI33" s="8">
        <f t="shared" si="67"/>
        <v>65629</v>
      </c>
      <c r="AJ33" s="8">
        <f t="shared" si="68"/>
        <v>69239</v>
      </c>
      <c r="AK33" s="114">
        <f t="shared" si="69"/>
        <v>72009</v>
      </c>
      <c r="AL33" s="125">
        <v>51178</v>
      </c>
      <c r="AM33" s="2">
        <f t="shared" si="48"/>
        <v>51690</v>
      </c>
      <c r="AN33" s="2">
        <f t="shared" si="49"/>
        <v>52207</v>
      </c>
      <c r="AO33" s="16">
        <f t="shared" si="70"/>
        <v>52730</v>
      </c>
      <c r="AP33" s="8">
        <f t="shared" si="50"/>
        <v>53521</v>
      </c>
      <c r="AQ33" s="8">
        <f t="shared" si="51"/>
        <v>54993</v>
      </c>
      <c r="AR33" s="8">
        <f t="shared" si="51"/>
        <v>56506</v>
      </c>
      <c r="AS33" s="133">
        <f t="shared" si="71"/>
        <v>56506</v>
      </c>
      <c r="AT33" s="133">
        <f t="shared" si="72"/>
        <v>59332</v>
      </c>
      <c r="AU33" s="108">
        <f t="shared" si="73"/>
        <v>63189</v>
      </c>
      <c r="AV33" s="8">
        <f t="shared" si="74"/>
        <v>66665</v>
      </c>
      <c r="AW33" s="114">
        <f t="shared" si="75"/>
        <v>69332</v>
      </c>
    </row>
    <row r="34" spans="1:49" x14ac:dyDescent="0.2">
      <c r="A34" s="132">
        <v>13</v>
      </c>
      <c r="B34" s="41">
        <v>51372</v>
      </c>
      <c r="C34" s="2">
        <f t="shared" si="36"/>
        <v>51886</v>
      </c>
      <c r="D34" s="2">
        <f t="shared" si="37"/>
        <v>52405</v>
      </c>
      <c r="E34" s="8">
        <f t="shared" si="52"/>
        <v>52930</v>
      </c>
      <c r="F34" s="8">
        <f t="shared" si="38"/>
        <v>53724</v>
      </c>
      <c r="G34" s="8">
        <f t="shared" si="39"/>
        <v>55202</v>
      </c>
      <c r="H34" s="8">
        <f t="shared" si="39"/>
        <v>56721</v>
      </c>
      <c r="I34" s="8">
        <f t="shared" si="53"/>
        <v>56721</v>
      </c>
      <c r="J34" s="8">
        <f t="shared" si="54"/>
        <v>59558</v>
      </c>
      <c r="K34" s="8">
        <f t="shared" si="55"/>
        <v>63430</v>
      </c>
      <c r="L34" s="8">
        <f t="shared" si="56"/>
        <v>66919</v>
      </c>
      <c r="M34" s="114">
        <f t="shared" si="57"/>
        <v>69596</v>
      </c>
      <c r="N34" s="41">
        <v>58600</v>
      </c>
      <c r="O34" s="2">
        <f t="shared" si="40"/>
        <v>59186</v>
      </c>
      <c r="P34" s="2">
        <f t="shared" si="41"/>
        <v>59778</v>
      </c>
      <c r="Q34" s="8">
        <f t="shared" si="58"/>
        <v>60376</v>
      </c>
      <c r="R34" s="8">
        <f t="shared" si="42"/>
        <v>61282</v>
      </c>
      <c r="S34" s="8">
        <f t="shared" si="43"/>
        <v>62968</v>
      </c>
      <c r="T34" s="8">
        <f t="shared" si="43"/>
        <v>64700</v>
      </c>
      <c r="U34" s="8">
        <f t="shared" si="59"/>
        <v>64700</v>
      </c>
      <c r="V34" s="8">
        <f t="shared" si="60"/>
        <v>67935</v>
      </c>
      <c r="W34" s="8">
        <f t="shared" si="61"/>
        <v>72351</v>
      </c>
      <c r="X34" s="8">
        <f t="shared" si="62"/>
        <v>76331</v>
      </c>
      <c r="Y34" s="114">
        <f t="shared" si="63"/>
        <v>79385</v>
      </c>
      <c r="Z34" s="41">
        <v>54408</v>
      </c>
      <c r="AA34" s="2">
        <f t="shared" si="44"/>
        <v>54953</v>
      </c>
      <c r="AB34" s="2">
        <f t="shared" si="45"/>
        <v>55503</v>
      </c>
      <c r="AC34" s="8">
        <f t="shared" si="64"/>
        <v>56059</v>
      </c>
      <c r="AD34" s="8">
        <f t="shared" si="46"/>
        <v>56900</v>
      </c>
      <c r="AE34" s="8">
        <f t="shared" si="47"/>
        <v>58465</v>
      </c>
      <c r="AF34" s="8">
        <f t="shared" si="47"/>
        <v>60073</v>
      </c>
      <c r="AG34" s="8">
        <f t="shared" si="65"/>
        <v>60073</v>
      </c>
      <c r="AH34" s="8">
        <f t="shared" si="66"/>
        <v>63077</v>
      </c>
      <c r="AI34" s="8">
        <f t="shared" si="67"/>
        <v>67178</v>
      </c>
      <c r="AJ34" s="8">
        <f t="shared" si="68"/>
        <v>70873</v>
      </c>
      <c r="AK34" s="114">
        <f t="shared" si="69"/>
        <v>73708</v>
      </c>
      <c r="AL34" s="125">
        <v>52431</v>
      </c>
      <c r="AM34" s="2">
        <f t="shared" si="48"/>
        <v>52956</v>
      </c>
      <c r="AN34" s="2">
        <f t="shared" si="49"/>
        <v>53486</v>
      </c>
      <c r="AO34" s="16">
        <f t="shared" si="70"/>
        <v>54021</v>
      </c>
      <c r="AP34" s="8">
        <f t="shared" si="50"/>
        <v>54832</v>
      </c>
      <c r="AQ34" s="8">
        <f t="shared" si="51"/>
        <v>56340</v>
      </c>
      <c r="AR34" s="8">
        <f t="shared" si="51"/>
        <v>57890</v>
      </c>
      <c r="AS34" s="133">
        <f t="shared" si="71"/>
        <v>57890</v>
      </c>
      <c r="AT34" s="133">
        <f t="shared" si="72"/>
        <v>60785</v>
      </c>
      <c r="AU34" s="108">
        <f t="shared" si="73"/>
        <v>64737</v>
      </c>
      <c r="AV34" s="8">
        <f t="shared" si="74"/>
        <v>68298</v>
      </c>
      <c r="AW34" s="114">
        <f t="shared" si="75"/>
        <v>71030</v>
      </c>
    </row>
    <row r="35" spans="1:49" x14ac:dyDescent="0.2">
      <c r="A35" s="132">
        <v>14</v>
      </c>
      <c r="B35" s="41">
        <v>52653</v>
      </c>
      <c r="C35" s="2">
        <f t="shared" si="36"/>
        <v>53180</v>
      </c>
      <c r="D35" s="2">
        <f t="shared" si="37"/>
        <v>53712</v>
      </c>
      <c r="E35" s="8">
        <f t="shared" si="52"/>
        <v>54250</v>
      </c>
      <c r="F35" s="8">
        <f t="shared" si="38"/>
        <v>55064</v>
      </c>
      <c r="G35" s="8">
        <f t="shared" si="39"/>
        <v>56579</v>
      </c>
      <c r="H35" s="8">
        <f t="shared" si="39"/>
        <v>58135</v>
      </c>
      <c r="I35" s="8">
        <f t="shared" si="53"/>
        <v>58135</v>
      </c>
      <c r="J35" s="8">
        <f t="shared" si="54"/>
        <v>61042</v>
      </c>
      <c r="K35" s="8">
        <f t="shared" si="55"/>
        <v>65010</v>
      </c>
      <c r="L35" s="8">
        <f t="shared" si="56"/>
        <v>68586</v>
      </c>
      <c r="M35" s="114">
        <f t="shared" si="57"/>
        <v>71330</v>
      </c>
      <c r="N35" s="41">
        <v>59880</v>
      </c>
      <c r="O35" s="2">
        <f t="shared" si="40"/>
        <v>60479</v>
      </c>
      <c r="P35" s="2">
        <f t="shared" si="41"/>
        <v>61084</v>
      </c>
      <c r="Q35" s="8">
        <f t="shared" si="58"/>
        <v>61695</v>
      </c>
      <c r="R35" s="8">
        <f t="shared" si="42"/>
        <v>62621</v>
      </c>
      <c r="S35" s="8">
        <f t="shared" si="43"/>
        <v>64344</v>
      </c>
      <c r="T35" s="8">
        <f t="shared" si="43"/>
        <v>66114</v>
      </c>
      <c r="U35" s="8">
        <f t="shared" si="59"/>
        <v>66114</v>
      </c>
      <c r="V35" s="8">
        <f t="shared" si="60"/>
        <v>69420</v>
      </c>
      <c r="W35" s="8">
        <f t="shared" si="61"/>
        <v>73933</v>
      </c>
      <c r="X35" s="8">
        <f t="shared" si="62"/>
        <v>78000</v>
      </c>
      <c r="Y35" s="114">
        <f t="shared" si="63"/>
        <v>81120</v>
      </c>
      <c r="Z35" s="41">
        <v>55681</v>
      </c>
      <c r="AA35" s="2">
        <f t="shared" si="44"/>
        <v>56238</v>
      </c>
      <c r="AB35" s="2">
        <f t="shared" si="45"/>
        <v>56801</v>
      </c>
      <c r="AC35" s="8">
        <f t="shared" si="64"/>
        <v>57370</v>
      </c>
      <c r="AD35" s="8">
        <f t="shared" si="46"/>
        <v>58231</v>
      </c>
      <c r="AE35" s="8">
        <f t="shared" si="47"/>
        <v>59833</v>
      </c>
      <c r="AF35" s="8">
        <f t="shared" si="47"/>
        <v>61479</v>
      </c>
      <c r="AG35" s="8">
        <f t="shared" si="65"/>
        <v>61479</v>
      </c>
      <c r="AH35" s="8">
        <f t="shared" si="66"/>
        <v>64553</v>
      </c>
      <c r="AI35" s="8">
        <f t="shared" si="67"/>
        <v>68749</v>
      </c>
      <c r="AJ35" s="8">
        <f t="shared" si="68"/>
        <v>72531</v>
      </c>
      <c r="AK35" s="114">
        <f t="shared" si="69"/>
        <v>75433</v>
      </c>
      <c r="AL35" s="125">
        <v>53709</v>
      </c>
      <c r="AM35" s="2">
        <f t="shared" si="48"/>
        <v>54247</v>
      </c>
      <c r="AN35" s="2">
        <f t="shared" si="49"/>
        <v>54790</v>
      </c>
      <c r="AO35" s="16">
        <f t="shared" si="70"/>
        <v>55338</v>
      </c>
      <c r="AP35" s="8">
        <f t="shared" si="50"/>
        <v>56169</v>
      </c>
      <c r="AQ35" s="8">
        <f t="shared" si="51"/>
        <v>57714</v>
      </c>
      <c r="AR35" s="8">
        <f t="shared" si="51"/>
        <v>59302</v>
      </c>
      <c r="AS35" s="133">
        <f t="shared" si="71"/>
        <v>59302</v>
      </c>
      <c r="AT35" s="133">
        <f t="shared" si="72"/>
        <v>62268</v>
      </c>
      <c r="AU35" s="108">
        <f t="shared" si="73"/>
        <v>66316</v>
      </c>
      <c r="AV35" s="8">
        <f t="shared" si="74"/>
        <v>69964</v>
      </c>
      <c r="AW35" s="114">
        <f t="shared" si="75"/>
        <v>72763</v>
      </c>
    </row>
    <row r="36" spans="1:49" x14ac:dyDescent="0.2">
      <c r="A36" s="132">
        <v>15</v>
      </c>
      <c r="B36" s="41">
        <v>53963</v>
      </c>
      <c r="C36" s="2">
        <f t="shared" si="36"/>
        <v>54503</v>
      </c>
      <c r="D36" s="2">
        <f t="shared" si="37"/>
        <v>55049</v>
      </c>
      <c r="E36" s="8">
        <f t="shared" si="52"/>
        <v>55600</v>
      </c>
      <c r="F36" s="8">
        <f t="shared" si="38"/>
        <v>56434</v>
      </c>
      <c r="G36" s="8">
        <f t="shared" si="39"/>
        <v>57986</v>
      </c>
      <c r="H36" s="8">
        <f t="shared" si="39"/>
        <v>59581</v>
      </c>
      <c r="I36" s="8">
        <f t="shared" si="53"/>
        <v>59581</v>
      </c>
      <c r="J36" s="8">
        <f t="shared" si="54"/>
        <v>62561</v>
      </c>
      <c r="K36" s="8">
        <f t="shared" si="55"/>
        <v>66628</v>
      </c>
      <c r="L36" s="8">
        <f t="shared" si="56"/>
        <v>70293</v>
      </c>
      <c r="M36" s="114">
        <f t="shared" si="57"/>
        <v>73105</v>
      </c>
      <c r="N36" s="41">
        <v>61186</v>
      </c>
      <c r="O36" s="2">
        <f t="shared" si="40"/>
        <v>61798</v>
      </c>
      <c r="P36" s="2">
        <f t="shared" si="41"/>
        <v>62416</v>
      </c>
      <c r="Q36" s="8">
        <f t="shared" si="58"/>
        <v>63041</v>
      </c>
      <c r="R36" s="8">
        <f t="shared" si="42"/>
        <v>63987</v>
      </c>
      <c r="S36" s="8">
        <f t="shared" si="43"/>
        <v>65747</v>
      </c>
      <c r="T36" s="8">
        <f t="shared" si="43"/>
        <v>67556</v>
      </c>
      <c r="U36" s="8">
        <f t="shared" si="59"/>
        <v>67556</v>
      </c>
      <c r="V36" s="8">
        <f t="shared" si="60"/>
        <v>70934</v>
      </c>
      <c r="W36" s="8">
        <f t="shared" si="61"/>
        <v>75545</v>
      </c>
      <c r="X36" s="8">
        <f t="shared" si="62"/>
        <v>79700</v>
      </c>
      <c r="Y36" s="114">
        <f t="shared" si="63"/>
        <v>82888</v>
      </c>
      <c r="Z36" s="41">
        <v>56992</v>
      </c>
      <c r="AA36" s="2">
        <f t="shared" si="44"/>
        <v>57562</v>
      </c>
      <c r="AB36" s="2">
        <f t="shared" si="45"/>
        <v>58138</v>
      </c>
      <c r="AC36" s="8">
        <f t="shared" si="64"/>
        <v>58720</v>
      </c>
      <c r="AD36" s="8">
        <f t="shared" si="46"/>
        <v>59601</v>
      </c>
      <c r="AE36" s="8">
        <f t="shared" si="47"/>
        <v>61241</v>
      </c>
      <c r="AF36" s="8">
        <f t="shared" si="47"/>
        <v>62926</v>
      </c>
      <c r="AG36" s="8">
        <f t="shared" si="65"/>
        <v>62926</v>
      </c>
      <c r="AH36" s="8">
        <f t="shared" si="66"/>
        <v>66073</v>
      </c>
      <c r="AI36" s="8">
        <f t="shared" si="67"/>
        <v>70368</v>
      </c>
      <c r="AJ36" s="8">
        <f t="shared" si="68"/>
        <v>74239</v>
      </c>
      <c r="AK36" s="114">
        <f t="shared" si="69"/>
        <v>77209</v>
      </c>
      <c r="AL36" s="125">
        <v>55015</v>
      </c>
      <c r="AM36" s="2">
        <f t="shared" si="48"/>
        <v>55566</v>
      </c>
      <c r="AN36" s="2">
        <f t="shared" si="49"/>
        <v>56122</v>
      </c>
      <c r="AO36" s="16">
        <f t="shared" si="70"/>
        <v>56684</v>
      </c>
      <c r="AP36" s="8">
        <f t="shared" si="50"/>
        <v>57535</v>
      </c>
      <c r="AQ36" s="8">
        <f t="shared" si="51"/>
        <v>59118</v>
      </c>
      <c r="AR36" s="8">
        <f t="shared" si="51"/>
        <v>60744</v>
      </c>
      <c r="AS36" s="133">
        <f t="shared" si="71"/>
        <v>60744</v>
      </c>
      <c r="AT36" s="133">
        <f t="shared" si="72"/>
        <v>63782</v>
      </c>
      <c r="AU36" s="108">
        <f t="shared" si="73"/>
        <v>67928</v>
      </c>
      <c r="AV36" s="8">
        <f t="shared" si="74"/>
        <v>71665</v>
      </c>
      <c r="AW36" s="114">
        <f t="shared" si="75"/>
        <v>74532</v>
      </c>
    </row>
    <row r="37" spans="1:49" x14ac:dyDescent="0.2">
      <c r="A37" s="132">
        <v>16</v>
      </c>
      <c r="B37" s="41">
        <v>55397</v>
      </c>
      <c r="C37" s="2">
        <f t="shared" si="36"/>
        <v>55951</v>
      </c>
      <c r="D37" s="2">
        <f t="shared" si="37"/>
        <v>56511</v>
      </c>
      <c r="E37" s="8">
        <f t="shared" si="52"/>
        <v>57077</v>
      </c>
      <c r="F37" s="8">
        <f t="shared" si="38"/>
        <v>57934</v>
      </c>
      <c r="G37" s="8">
        <f t="shared" si="39"/>
        <v>59528</v>
      </c>
      <c r="H37" s="8">
        <f t="shared" si="39"/>
        <v>61166</v>
      </c>
      <c r="I37" s="8">
        <f t="shared" si="53"/>
        <v>61166</v>
      </c>
      <c r="J37" s="8">
        <f t="shared" si="54"/>
        <v>64225</v>
      </c>
      <c r="K37" s="8">
        <f t="shared" si="55"/>
        <v>68400</v>
      </c>
      <c r="L37" s="8">
        <f t="shared" si="56"/>
        <v>72162</v>
      </c>
      <c r="M37" s="114">
        <f t="shared" si="57"/>
        <v>75049</v>
      </c>
      <c r="N37" s="41">
        <v>62626</v>
      </c>
      <c r="O37" s="2">
        <f t="shared" si="40"/>
        <v>63253</v>
      </c>
      <c r="P37" s="2">
        <f t="shared" si="41"/>
        <v>63886</v>
      </c>
      <c r="Q37" s="8">
        <f t="shared" si="58"/>
        <v>64525</v>
      </c>
      <c r="R37" s="8">
        <f t="shared" si="42"/>
        <v>65493</v>
      </c>
      <c r="S37" s="8">
        <f t="shared" si="43"/>
        <v>67295</v>
      </c>
      <c r="T37" s="8">
        <f t="shared" si="43"/>
        <v>69146</v>
      </c>
      <c r="U37" s="8">
        <f t="shared" si="59"/>
        <v>69146</v>
      </c>
      <c r="V37" s="8">
        <f t="shared" si="60"/>
        <v>72604</v>
      </c>
      <c r="W37" s="8">
        <f t="shared" si="61"/>
        <v>77324</v>
      </c>
      <c r="X37" s="8">
        <f t="shared" si="62"/>
        <v>81577</v>
      </c>
      <c r="Y37" s="114">
        <f t="shared" si="63"/>
        <v>84841</v>
      </c>
      <c r="Z37" s="41">
        <v>58429</v>
      </c>
      <c r="AA37" s="2">
        <f t="shared" si="44"/>
        <v>59014</v>
      </c>
      <c r="AB37" s="2">
        <f t="shared" si="45"/>
        <v>59605</v>
      </c>
      <c r="AC37" s="8">
        <f t="shared" si="64"/>
        <v>60202</v>
      </c>
      <c r="AD37" s="8">
        <f t="shared" si="46"/>
        <v>61106</v>
      </c>
      <c r="AE37" s="8">
        <f t="shared" si="47"/>
        <v>62787</v>
      </c>
      <c r="AF37" s="8">
        <f t="shared" si="47"/>
        <v>64514</v>
      </c>
      <c r="AG37" s="8">
        <f t="shared" si="65"/>
        <v>64514</v>
      </c>
      <c r="AH37" s="8">
        <f t="shared" si="66"/>
        <v>67740</v>
      </c>
      <c r="AI37" s="8">
        <f t="shared" si="67"/>
        <v>72144</v>
      </c>
      <c r="AJ37" s="8">
        <f t="shared" si="68"/>
        <v>76112</v>
      </c>
      <c r="AK37" s="114">
        <f t="shared" si="69"/>
        <v>79157</v>
      </c>
      <c r="AL37" s="125">
        <v>56455</v>
      </c>
      <c r="AM37" s="2">
        <f t="shared" si="48"/>
        <v>57020</v>
      </c>
      <c r="AN37" s="2">
        <f t="shared" si="49"/>
        <v>57591</v>
      </c>
      <c r="AO37" s="16">
        <f t="shared" si="70"/>
        <v>58167</v>
      </c>
      <c r="AP37" s="8">
        <f t="shared" si="50"/>
        <v>59040</v>
      </c>
      <c r="AQ37" s="8">
        <f t="shared" si="51"/>
        <v>60664</v>
      </c>
      <c r="AR37" s="8">
        <f t="shared" si="51"/>
        <v>62333</v>
      </c>
      <c r="AS37" s="133">
        <f t="shared" si="71"/>
        <v>62333</v>
      </c>
      <c r="AT37" s="133">
        <f t="shared" si="72"/>
        <v>65450</v>
      </c>
      <c r="AU37" s="108">
        <f t="shared" si="73"/>
        <v>69705</v>
      </c>
      <c r="AV37" s="8">
        <f t="shared" si="74"/>
        <v>73539</v>
      </c>
      <c r="AW37" s="114">
        <f t="shared" si="75"/>
        <v>76481</v>
      </c>
    </row>
    <row r="38" spans="1:49" x14ac:dyDescent="0.2">
      <c r="A38" s="132">
        <v>17</v>
      </c>
      <c r="B38" s="41">
        <v>56670</v>
      </c>
      <c r="C38" s="2">
        <f t="shared" si="36"/>
        <v>57237</v>
      </c>
      <c r="D38" s="2">
        <f>ROUNDUP(C38*1.01,0)</f>
        <v>57810</v>
      </c>
      <c r="E38" s="8">
        <f t="shared" si="52"/>
        <v>58389</v>
      </c>
      <c r="F38" s="8">
        <f t="shared" si="38"/>
        <v>59265</v>
      </c>
      <c r="G38" s="8">
        <f t="shared" si="39"/>
        <v>60895</v>
      </c>
      <c r="H38" s="8">
        <f t="shared" si="39"/>
        <v>62570</v>
      </c>
      <c r="I38" s="8">
        <f t="shared" si="53"/>
        <v>62570</v>
      </c>
      <c r="J38" s="8">
        <f t="shared" si="54"/>
        <v>65699</v>
      </c>
      <c r="K38" s="8">
        <f t="shared" si="55"/>
        <v>69970</v>
      </c>
      <c r="L38" s="8">
        <f t="shared" si="56"/>
        <v>73819</v>
      </c>
      <c r="M38" s="114">
        <f t="shared" si="57"/>
        <v>76772</v>
      </c>
      <c r="N38" s="41">
        <v>63900</v>
      </c>
      <c r="O38" s="2">
        <f t="shared" si="40"/>
        <v>64539</v>
      </c>
      <c r="P38" s="2">
        <f t="shared" si="41"/>
        <v>65185</v>
      </c>
      <c r="Q38" s="8">
        <f t="shared" si="58"/>
        <v>65837</v>
      </c>
      <c r="R38" s="8">
        <f t="shared" si="42"/>
        <v>66825</v>
      </c>
      <c r="S38" s="8">
        <f t="shared" si="43"/>
        <v>68663</v>
      </c>
      <c r="T38" s="8">
        <f t="shared" si="43"/>
        <v>70552</v>
      </c>
      <c r="U38" s="8">
        <f t="shared" si="59"/>
        <v>70552</v>
      </c>
      <c r="V38" s="8">
        <f t="shared" si="60"/>
        <v>74080</v>
      </c>
      <c r="W38" s="8">
        <f t="shared" si="61"/>
        <v>78896</v>
      </c>
      <c r="X38" s="8">
        <f t="shared" si="62"/>
        <v>83236</v>
      </c>
      <c r="Y38" s="114">
        <f t="shared" si="63"/>
        <v>86566</v>
      </c>
      <c r="Z38" s="41">
        <v>59703</v>
      </c>
      <c r="AA38" s="2">
        <f t="shared" si="44"/>
        <v>60301</v>
      </c>
      <c r="AB38" s="2">
        <f t="shared" si="45"/>
        <v>60905</v>
      </c>
      <c r="AC38" s="8">
        <f t="shared" si="64"/>
        <v>61515</v>
      </c>
      <c r="AD38" s="8">
        <f t="shared" si="46"/>
        <v>62438</v>
      </c>
      <c r="AE38" s="8">
        <f t="shared" si="47"/>
        <v>64156</v>
      </c>
      <c r="AF38" s="8">
        <f t="shared" si="47"/>
        <v>65921</v>
      </c>
      <c r="AG38" s="8">
        <f t="shared" si="65"/>
        <v>65921</v>
      </c>
      <c r="AH38" s="8">
        <f t="shared" si="66"/>
        <v>69218</v>
      </c>
      <c r="AI38" s="8">
        <f t="shared" si="67"/>
        <v>73718</v>
      </c>
      <c r="AJ38" s="8">
        <f t="shared" si="68"/>
        <v>77773</v>
      </c>
      <c r="AK38" s="114">
        <f t="shared" si="69"/>
        <v>80884</v>
      </c>
      <c r="AL38" s="125">
        <v>57734</v>
      </c>
      <c r="AM38" s="2">
        <f t="shared" si="48"/>
        <v>58312</v>
      </c>
      <c r="AN38" s="2">
        <f t="shared" si="49"/>
        <v>58896</v>
      </c>
      <c r="AO38" s="16">
        <f t="shared" si="70"/>
        <v>59485</v>
      </c>
      <c r="AP38" s="8">
        <f t="shared" si="50"/>
        <v>60378</v>
      </c>
      <c r="AQ38" s="8">
        <f t="shared" si="51"/>
        <v>62039</v>
      </c>
      <c r="AR38" s="8">
        <f t="shared" si="51"/>
        <v>63746</v>
      </c>
      <c r="AS38" s="133">
        <f t="shared" si="71"/>
        <v>63746</v>
      </c>
      <c r="AT38" s="133">
        <f t="shared" si="72"/>
        <v>66934</v>
      </c>
      <c r="AU38" s="108">
        <f t="shared" si="73"/>
        <v>71285</v>
      </c>
      <c r="AV38" s="8">
        <f t="shared" si="74"/>
        <v>75206</v>
      </c>
      <c r="AW38" s="114">
        <f t="shared" si="75"/>
        <v>78215</v>
      </c>
    </row>
    <row r="39" spans="1:49" x14ac:dyDescent="0.2">
      <c r="A39" s="132">
        <v>18</v>
      </c>
      <c r="B39" s="41">
        <v>58096</v>
      </c>
      <c r="C39" s="4">
        <f>ROUNDUP(B39*1.01,0)</f>
        <v>58677</v>
      </c>
      <c r="D39" s="2">
        <f>ROUNDUP(C39*1.01,0)</f>
        <v>59264</v>
      </c>
      <c r="E39" s="8">
        <f t="shared" si="52"/>
        <v>59857</v>
      </c>
      <c r="F39" s="8">
        <f t="shared" si="38"/>
        <v>60755</v>
      </c>
      <c r="G39" s="8">
        <f t="shared" si="39"/>
        <v>62426</v>
      </c>
      <c r="H39" s="8">
        <f t="shared" si="39"/>
        <v>64143</v>
      </c>
      <c r="I39" s="8">
        <f t="shared" si="53"/>
        <v>64143</v>
      </c>
      <c r="J39" s="8">
        <f t="shared" si="54"/>
        <v>67351</v>
      </c>
      <c r="K39" s="8">
        <f t="shared" si="55"/>
        <v>71729</v>
      </c>
      <c r="L39" s="8">
        <f t="shared" si="56"/>
        <v>75675</v>
      </c>
      <c r="M39" s="114">
        <f t="shared" si="57"/>
        <v>78702</v>
      </c>
      <c r="N39" s="41">
        <v>65324</v>
      </c>
      <c r="O39" s="4">
        <f>ROUNDUP(N39*1.01,0)</f>
        <v>65978</v>
      </c>
      <c r="P39" s="4">
        <f>ROUNDUP(O39*1.01,0)</f>
        <v>66638</v>
      </c>
      <c r="Q39" s="8">
        <f t="shared" si="58"/>
        <v>67305</v>
      </c>
      <c r="R39" s="8">
        <f t="shared" si="42"/>
        <v>68315</v>
      </c>
      <c r="S39" s="8">
        <f t="shared" si="43"/>
        <v>70194</v>
      </c>
      <c r="T39" s="8">
        <f t="shared" si="43"/>
        <v>72125</v>
      </c>
      <c r="U39" s="8">
        <f t="shared" si="59"/>
        <v>72125</v>
      </c>
      <c r="V39" s="8">
        <f t="shared" si="60"/>
        <v>75732</v>
      </c>
      <c r="W39" s="8">
        <f t="shared" si="61"/>
        <v>80655</v>
      </c>
      <c r="X39" s="8">
        <f t="shared" si="62"/>
        <v>85092</v>
      </c>
      <c r="Y39" s="114">
        <f t="shared" si="63"/>
        <v>88496</v>
      </c>
      <c r="Z39" s="41">
        <v>61131</v>
      </c>
      <c r="AA39" s="4">
        <f>ROUNDUP(Z39*1.01,0)</f>
        <v>61743</v>
      </c>
      <c r="AB39" s="4">
        <f>ROUNDUP(AA39*1.01,0)</f>
        <v>62361</v>
      </c>
      <c r="AC39" s="8">
        <f t="shared" si="64"/>
        <v>62985</v>
      </c>
      <c r="AD39" s="8">
        <f t="shared" si="46"/>
        <v>63930</v>
      </c>
      <c r="AE39" s="8">
        <f t="shared" si="47"/>
        <v>65689</v>
      </c>
      <c r="AF39" s="8">
        <f t="shared" si="47"/>
        <v>67496</v>
      </c>
      <c r="AG39" s="8">
        <f t="shared" si="65"/>
        <v>67496</v>
      </c>
      <c r="AH39" s="8">
        <f t="shared" si="66"/>
        <v>70871</v>
      </c>
      <c r="AI39" s="8">
        <f t="shared" si="67"/>
        <v>75478</v>
      </c>
      <c r="AJ39" s="8">
        <f t="shared" si="68"/>
        <v>79630</v>
      </c>
      <c r="AK39" s="114">
        <f t="shared" si="69"/>
        <v>82816</v>
      </c>
      <c r="AL39" s="125">
        <v>59151</v>
      </c>
      <c r="AM39" s="4">
        <f t="shared" ref="AM39:AN41" si="76">ROUNDUP(AL39*1.01,0)</f>
        <v>59743</v>
      </c>
      <c r="AN39" s="2">
        <f t="shared" si="76"/>
        <v>60341</v>
      </c>
      <c r="AO39" s="16">
        <f t="shared" si="70"/>
        <v>60945</v>
      </c>
      <c r="AP39" s="8">
        <f t="shared" si="50"/>
        <v>61860</v>
      </c>
      <c r="AQ39" s="8">
        <f t="shared" si="51"/>
        <v>63562</v>
      </c>
      <c r="AR39" s="8">
        <f t="shared" si="51"/>
        <v>65310</v>
      </c>
      <c r="AS39" s="133">
        <f t="shared" si="71"/>
        <v>65310</v>
      </c>
      <c r="AT39" s="133">
        <f t="shared" si="72"/>
        <v>68576</v>
      </c>
      <c r="AU39" s="108">
        <f t="shared" si="73"/>
        <v>73034</v>
      </c>
      <c r="AV39" s="8">
        <f t="shared" si="74"/>
        <v>77051</v>
      </c>
      <c r="AW39" s="114">
        <f t="shared" si="75"/>
        <v>80134</v>
      </c>
    </row>
    <row r="40" spans="1:49" x14ac:dyDescent="0.2">
      <c r="A40" s="132">
        <v>19</v>
      </c>
      <c r="B40" s="41">
        <v>59535</v>
      </c>
      <c r="C40" s="4">
        <f>ROUNDUP(B40*1.01,0)</f>
        <v>60131</v>
      </c>
      <c r="D40" s="4">
        <f>ROUNDUP(C40*1.01,0)</f>
        <v>60733</v>
      </c>
      <c r="E40" s="8">
        <f t="shared" si="52"/>
        <v>61341</v>
      </c>
      <c r="F40" s="8">
        <f t="shared" si="38"/>
        <v>62262</v>
      </c>
      <c r="G40" s="8">
        <f t="shared" si="39"/>
        <v>63975</v>
      </c>
      <c r="H40" s="8">
        <f t="shared" si="39"/>
        <v>65735</v>
      </c>
      <c r="I40" s="8">
        <f t="shared" si="53"/>
        <v>65735</v>
      </c>
      <c r="J40" s="8">
        <f t="shared" si="54"/>
        <v>69022</v>
      </c>
      <c r="K40" s="8">
        <f t="shared" si="55"/>
        <v>73509</v>
      </c>
      <c r="L40" s="8">
        <f t="shared" si="56"/>
        <v>77552</v>
      </c>
      <c r="M40" s="114">
        <f t="shared" si="57"/>
        <v>80655</v>
      </c>
      <c r="N40" s="41">
        <v>66764</v>
      </c>
      <c r="O40" s="4">
        <f t="shared" ref="O40:P42" si="77">ROUNDUP(N40*1.01,0)</f>
        <v>67432</v>
      </c>
      <c r="P40" s="4">
        <f t="shared" si="77"/>
        <v>68107</v>
      </c>
      <c r="Q40" s="8">
        <f t="shared" si="58"/>
        <v>68789</v>
      </c>
      <c r="R40" s="8">
        <f t="shared" si="42"/>
        <v>69821</v>
      </c>
      <c r="S40" s="8">
        <f t="shared" si="43"/>
        <v>71742</v>
      </c>
      <c r="T40" s="8">
        <f t="shared" si="43"/>
        <v>73715</v>
      </c>
      <c r="U40" s="8">
        <f t="shared" si="59"/>
        <v>73715</v>
      </c>
      <c r="V40" s="8">
        <f t="shared" si="60"/>
        <v>77401</v>
      </c>
      <c r="W40" s="8">
        <f t="shared" si="61"/>
        <v>82433</v>
      </c>
      <c r="X40" s="8">
        <f t="shared" si="62"/>
        <v>86967</v>
      </c>
      <c r="Y40" s="114">
        <f t="shared" si="63"/>
        <v>90446</v>
      </c>
      <c r="Z40" s="41">
        <v>62572</v>
      </c>
      <c r="AA40" s="4">
        <f t="shared" ref="AA40:AB42" si="78">ROUNDUP(Z40*1.01,0)</f>
        <v>63198</v>
      </c>
      <c r="AB40" s="4">
        <f t="shared" si="78"/>
        <v>63830</v>
      </c>
      <c r="AC40" s="8">
        <f t="shared" si="64"/>
        <v>64469</v>
      </c>
      <c r="AD40" s="8">
        <f t="shared" si="46"/>
        <v>65437</v>
      </c>
      <c r="AE40" s="8">
        <f t="shared" si="47"/>
        <v>67237</v>
      </c>
      <c r="AF40" s="8">
        <f t="shared" si="47"/>
        <v>69087</v>
      </c>
      <c r="AG40" s="8">
        <f t="shared" si="65"/>
        <v>69087</v>
      </c>
      <c r="AH40" s="8">
        <f t="shared" si="66"/>
        <v>72542</v>
      </c>
      <c r="AI40" s="8">
        <f t="shared" si="67"/>
        <v>77258</v>
      </c>
      <c r="AJ40" s="8">
        <f t="shared" si="68"/>
        <v>81508</v>
      </c>
      <c r="AK40" s="114">
        <f t="shared" si="69"/>
        <v>84769</v>
      </c>
      <c r="AL40" s="125">
        <v>60592</v>
      </c>
      <c r="AM40" s="4">
        <f t="shared" si="76"/>
        <v>61198</v>
      </c>
      <c r="AN40" s="2">
        <f t="shared" si="76"/>
        <v>61810</v>
      </c>
      <c r="AO40" s="16">
        <f t="shared" si="70"/>
        <v>62429</v>
      </c>
      <c r="AP40" s="8">
        <f t="shared" si="50"/>
        <v>63366</v>
      </c>
      <c r="AQ40" s="8">
        <f t="shared" si="51"/>
        <v>65109</v>
      </c>
      <c r="AR40" s="8">
        <f t="shared" si="51"/>
        <v>66900</v>
      </c>
      <c r="AS40" s="133">
        <f t="shared" si="71"/>
        <v>66900</v>
      </c>
      <c r="AT40" s="133">
        <f t="shared" si="72"/>
        <v>70245</v>
      </c>
      <c r="AU40" s="108">
        <f t="shared" si="73"/>
        <v>74811</v>
      </c>
      <c r="AV40" s="8">
        <f t="shared" si="74"/>
        <v>78926</v>
      </c>
      <c r="AW40" s="114">
        <f t="shared" si="75"/>
        <v>82084</v>
      </c>
    </row>
    <row r="41" spans="1:49" x14ac:dyDescent="0.2">
      <c r="A41" s="132">
        <v>20</v>
      </c>
      <c r="B41" s="41">
        <v>61012</v>
      </c>
      <c r="C41" s="4">
        <f>ROUNDUP(B41*1.01,0)</f>
        <v>61623</v>
      </c>
      <c r="D41" s="4">
        <f>ROUNDUP(C41*1.01,0)</f>
        <v>62240</v>
      </c>
      <c r="E41" s="8">
        <f t="shared" si="52"/>
        <v>62863</v>
      </c>
      <c r="F41" s="8">
        <f t="shared" si="38"/>
        <v>63806</v>
      </c>
      <c r="G41" s="8">
        <f t="shared" si="39"/>
        <v>65561</v>
      </c>
      <c r="H41" s="8">
        <f t="shared" si="39"/>
        <v>67364</v>
      </c>
      <c r="I41" s="8">
        <f t="shared" si="53"/>
        <v>67364</v>
      </c>
      <c r="J41" s="8">
        <f t="shared" si="54"/>
        <v>70733</v>
      </c>
      <c r="K41" s="8">
        <f t="shared" si="55"/>
        <v>75331</v>
      </c>
      <c r="L41" s="8">
        <f t="shared" si="56"/>
        <v>79475</v>
      </c>
      <c r="M41" s="114">
        <f t="shared" si="57"/>
        <v>82654</v>
      </c>
      <c r="N41" s="41">
        <v>68240</v>
      </c>
      <c r="O41" s="4">
        <f t="shared" si="77"/>
        <v>68923</v>
      </c>
      <c r="P41" s="4">
        <f t="shared" si="77"/>
        <v>69613</v>
      </c>
      <c r="Q41" s="8">
        <f t="shared" si="58"/>
        <v>70310</v>
      </c>
      <c r="R41" s="8">
        <f t="shared" si="42"/>
        <v>71365</v>
      </c>
      <c r="S41" s="8">
        <f t="shared" si="43"/>
        <v>73328</v>
      </c>
      <c r="T41" s="8">
        <f t="shared" si="43"/>
        <v>75345</v>
      </c>
      <c r="U41" s="8">
        <f t="shared" si="59"/>
        <v>75345</v>
      </c>
      <c r="V41" s="8">
        <f t="shared" si="60"/>
        <v>79113</v>
      </c>
      <c r="W41" s="8">
        <f t="shared" si="61"/>
        <v>84256</v>
      </c>
      <c r="X41" s="8">
        <f t="shared" si="62"/>
        <v>88891</v>
      </c>
      <c r="Y41" s="114">
        <f t="shared" si="63"/>
        <v>92447</v>
      </c>
      <c r="Z41" s="41">
        <v>64046</v>
      </c>
      <c r="AA41" s="4">
        <f t="shared" si="78"/>
        <v>64687</v>
      </c>
      <c r="AB41" s="4">
        <f t="shared" si="78"/>
        <v>65334</v>
      </c>
      <c r="AC41" s="8">
        <f t="shared" si="64"/>
        <v>65988</v>
      </c>
      <c r="AD41" s="8">
        <f t="shared" si="46"/>
        <v>66978</v>
      </c>
      <c r="AE41" s="8">
        <f t="shared" si="47"/>
        <v>68820</v>
      </c>
      <c r="AF41" s="8">
        <f t="shared" si="47"/>
        <v>70713</v>
      </c>
      <c r="AG41" s="8">
        <f t="shared" si="65"/>
        <v>70713</v>
      </c>
      <c r="AH41" s="8">
        <f t="shared" si="66"/>
        <v>74249</v>
      </c>
      <c r="AI41" s="8">
        <f t="shared" si="67"/>
        <v>79076</v>
      </c>
      <c r="AJ41" s="8">
        <f t="shared" si="68"/>
        <v>83426</v>
      </c>
      <c r="AK41" s="114">
        <f t="shared" si="69"/>
        <v>86764</v>
      </c>
      <c r="AL41" s="125">
        <v>62073</v>
      </c>
      <c r="AM41" s="4">
        <f t="shared" si="76"/>
        <v>62694</v>
      </c>
      <c r="AN41" s="2">
        <f t="shared" si="76"/>
        <v>63321</v>
      </c>
      <c r="AO41" s="16">
        <f t="shared" si="70"/>
        <v>63955</v>
      </c>
      <c r="AP41" s="8">
        <f t="shared" si="50"/>
        <v>64915</v>
      </c>
      <c r="AQ41" s="8">
        <f t="shared" si="51"/>
        <v>66701</v>
      </c>
      <c r="AR41" s="8">
        <f t="shared" si="51"/>
        <v>68536</v>
      </c>
      <c r="AS41" s="133">
        <f t="shared" si="71"/>
        <v>68536</v>
      </c>
      <c r="AT41" s="133">
        <f t="shared" si="72"/>
        <v>71963</v>
      </c>
      <c r="AU41" s="108">
        <f t="shared" si="73"/>
        <v>76641</v>
      </c>
      <c r="AV41" s="8">
        <f t="shared" si="74"/>
        <v>80857</v>
      </c>
      <c r="AW41" s="114">
        <f t="shared" si="75"/>
        <v>84092</v>
      </c>
    </row>
    <row r="42" spans="1:49" x14ac:dyDescent="0.2">
      <c r="A42" s="132" t="s">
        <v>4</v>
      </c>
      <c r="B42" s="41">
        <v>62521</v>
      </c>
      <c r="C42" s="4">
        <f>SUM(B42)</f>
        <v>62521</v>
      </c>
      <c r="D42" s="4">
        <f>(C42*1.01)</f>
        <v>63146.21</v>
      </c>
      <c r="E42" s="8">
        <f t="shared" si="52"/>
        <v>63778</v>
      </c>
      <c r="F42" s="8">
        <f t="shared" si="38"/>
        <v>64735</v>
      </c>
      <c r="G42" s="8">
        <f t="shared" si="39"/>
        <v>66516</v>
      </c>
      <c r="H42" s="8">
        <f t="shared" si="39"/>
        <v>68346</v>
      </c>
      <c r="I42" s="8">
        <f t="shared" si="53"/>
        <v>68346</v>
      </c>
      <c r="J42" s="8">
        <f t="shared" si="54"/>
        <v>71764</v>
      </c>
      <c r="K42" s="8">
        <f>ROUNDUP(J42*1.06501,0)</f>
        <v>76430</v>
      </c>
      <c r="L42" s="8">
        <f t="shared" si="56"/>
        <v>80634</v>
      </c>
      <c r="M42" s="114">
        <f t="shared" si="57"/>
        <v>83860</v>
      </c>
      <c r="N42" s="41">
        <v>69750</v>
      </c>
      <c r="O42" s="4">
        <f>SUM(N42*1)</f>
        <v>69750</v>
      </c>
      <c r="P42" s="4">
        <f t="shared" si="77"/>
        <v>70448</v>
      </c>
      <c r="Q42" s="8">
        <f t="shared" si="58"/>
        <v>71153</v>
      </c>
      <c r="R42" s="8">
        <f t="shared" si="42"/>
        <v>72221</v>
      </c>
      <c r="S42" s="8">
        <f t="shared" si="43"/>
        <v>74208</v>
      </c>
      <c r="T42" s="8">
        <f t="shared" si="43"/>
        <v>76249</v>
      </c>
      <c r="U42" s="8">
        <f t="shared" si="59"/>
        <v>76249</v>
      </c>
      <c r="V42" s="8">
        <f t="shared" si="60"/>
        <v>80062</v>
      </c>
      <c r="W42" s="8">
        <f t="shared" si="61"/>
        <v>85267</v>
      </c>
      <c r="X42" s="8">
        <f t="shared" si="62"/>
        <v>89957</v>
      </c>
      <c r="Y42" s="114">
        <f t="shared" si="63"/>
        <v>93556</v>
      </c>
      <c r="Z42" s="41">
        <v>65557</v>
      </c>
      <c r="AA42" s="4">
        <f>SUM(Z42*1)</f>
        <v>65557</v>
      </c>
      <c r="AB42" s="4">
        <f t="shared" si="78"/>
        <v>66213</v>
      </c>
      <c r="AC42" s="8">
        <f t="shared" si="64"/>
        <v>66876</v>
      </c>
      <c r="AD42" s="8">
        <f t="shared" si="46"/>
        <v>67880</v>
      </c>
      <c r="AE42" s="8">
        <f t="shared" si="47"/>
        <v>69747</v>
      </c>
      <c r="AF42" s="8">
        <f t="shared" si="47"/>
        <v>71666</v>
      </c>
      <c r="AG42" s="8">
        <f t="shared" si="65"/>
        <v>71666</v>
      </c>
      <c r="AH42" s="8">
        <f t="shared" si="66"/>
        <v>75250</v>
      </c>
      <c r="AI42" s="8">
        <f t="shared" si="67"/>
        <v>80142</v>
      </c>
      <c r="AJ42" s="8">
        <f t="shared" si="68"/>
        <v>84550</v>
      </c>
      <c r="AK42" s="114">
        <f t="shared" si="69"/>
        <v>87932</v>
      </c>
      <c r="AL42" s="125">
        <v>63585</v>
      </c>
      <c r="AM42" s="4">
        <f>SUM(AL42*1)</f>
        <v>63585</v>
      </c>
      <c r="AN42" s="2">
        <f>ROUNDUP(AM42*1.01,0)</f>
        <v>64221</v>
      </c>
      <c r="AO42" s="16">
        <f t="shared" si="70"/>
        <v>64864</v>
      </c>
      <c r="AP42" s="8">
        <f t="shared" si="50"/>
        <v>65837</v>
      </c>
      <c r="AQ42" s="8">
        <f t="shared" si="51"/>
        <v>67648</v>
      </c>
      <c r="AR42" s="8">
        <f t="shared" si="51"/>
        <v>69509</v>
      </c>
      <c r="AS42" s="133">
        <f t="shared" si="71"/>
        <v>69509</v>
      </c>
      <c r="AT42" s="133">
        <f t="shared" si="72"/>
        <v>72985</v>
      </c>
      <c r="AU42" s="108">
        <f t="shared" si="73"/>
        <v>77730</v>
      </c>
      <c r="AV42" s="8">
        <f t="shared" si="74"/>
        <v>82006</v>
      </c>
      <c r="AW42" s="114">
        <f t="shared" si="75"/>
        <v>85287</v>
      </c>
    </row>
    <row r="43" spans="1:49" ht="13.9" customHeight="1" thickBot="1" x14ac:dyDescent="0.25">
      <c r="B43" s="134"/>
      <c r="C43" s="135"/>
      <c r="D43" s="135"/>
      <c r="E43" s="135"/>
      <c r="F43" s="135"/>
      <c r="G43" s="135"/>
      <c r="H43" s="135"/>
      <c r="I43" s="135"/>
      <c r="J43" s="135"/>
      <c r="K43" s="135"/>
      <c r="L43" s="136"/>
      <c r="M43" s="138"/>
      <c r="N43" s="134"/>
      <c r="O43" s="135"/>
      <c r="P43" s="135"/>
      <c r="Q43" s="135"/>
      <c r="R43" s="135"/>
      <c r="S43" s="135"/>
      <c r="T43" s="135"/>
      <c r="U43" s="135"/>
      <c r="V43" s="135"/>
      <c r="W43" s="135"/>
      <c r="X43" s="136"/>
      <c r="Y43" s="138"/>
      <c r="Z43" s="134"/>
      <c r="AA43" s="135"/>
      <c r="AB43" s="135"/>
      <c r="AC43" s="135"/>
      <c r="AD43" s="135"/>
      <c r="AE43" s="135"/>
      <c r="AF43" s="135"/>
      <c r="AG43" s="135"/>
      <c r="AH43" s="135"/>
      <c r="AI43" s="135"/>
      <c r="AJ43" s="136"/>
      <c r="AK43" s="138"/>
      <c r="AL43" s="135"/>
      <c r="AM43" s="135"/>
      <c r="AN43" s="135"/>
      <c r="AO43" s="135"/>
      <c r="AP43" s="135"/>
      <c r="AQ43" s="135"/>
      <c r="AR43" s="135"/>
      <c r="AS43" s="135"/>
      <c r="AT43" s="135"/>
      <c r="AU43" s="135"/>
      <c r="AV43" s="136"/>
      <c r="AW43" s="137"/>
    </row>
    <row r="44" spans="1:49" ht="15" customHeight="1" thickBot="1" x14ac:dyDescent="0.25">
      <c r="A44" s="158" t="s">
        <v>21</v>
      </c>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row>
    <row r="45" spans="1:49" ht="13.9" customHeight="1" x14ac:dyDescent="0.2">
      <c r="A45" s="132" t="s">
        <v>35</v>
      </c>
      <c r="B45" s="154" t="s">
        <v>31</v>
      </c>
      <c r="C45" s="155"/>
      <c r="D45" s="155"/>
      <c r="E45" s="155"/>
      <c r="F45" s="155"/>
      <c r="G45" s="155"/>
      <c r="H45" s="155"/>
      <c r="I45" s="155"/>
      <c r="J45" s="155"/>
      <c r="K45" s="155"/>
      <c r="L45" s="155"/>
      <c r="M45" s="156"/>
      <c r="N45" s="154" t="s">
        <v>0</v>
      </c>
      <c r="O45" s="155"/>
      <c r="P45" s="155"/>
      <c r="Q45" s="155"/>
      <c r="R45" s="155"/>
      <c r="S45" s="155"/>
      <c r="T45" s="155"/>
      <c r="U45" s="155"/>
      <c r="V45" s="155"/>
      <c r="W45" s="155"/>
      <c r="X45" s="155"/>
      <c r="Y45" s="156"/>
      <c r="Z45" s="154" t="s">
        <v>1</v>
      </c>
      <c r="AA45" s="155"/>
      <c r="AB45" s="155"/>
      <c r="AC45" s="155"/>
      <c r="AD45" s="155"/>
      <c r="AE45" s="155"/>
      <c r="AF45" s="155"/>
      <c r="AG45" s="155"/>
      <c r="AH45" s="155"/>
      <c r="AI45" s="155"/>
      <c r="AJ45" s="155"/>
      <c r="AK45" s="156"/>
      <c r="AL45" s="154" t="s">
        <v>2</v>
      </c>
      <c r="AM45" s="155"/>
      <c r="AN45" s="155"/>
      <c r="AO45" s="155"/>
      <c r="AP45" s="155"/>
      <c r="AQ45" s="155"/>
      <c r="AR45" s="155"/>
      <c r="AS45" s="155"/>
      <c r="AT45" s="155"/>
      <c r="AU45" s="155"/>
      <c r="AV45" s="155"/>
      <c r="AW45" s="156"/>
    </row>
    <row r="46" spans="1:49" s="31" customFormat="1" ht="12.75" thickBot="1" x14ac:dyDescent="0.25">
      <c r="A46" s="132"/>
      <c r="B46" s="39">
        <v>2014</v>
      </c>
      <c r="C46" s="36">
        <v>2015</v>
      </c>
      <c r="D46" s="36">
        <v>2016</v>
      </c>
      <c r="E46" s="37">
        <v>2017</v>
      </c>
      <c r="F46" s="37">
        <v>2018</v>
      </c>
      <c r="G46" s="37">
        <v>2019</v>
      </c>
      <c r="H46" s="38">
        <v>2020</v>
      </c>
      <c r="I46" s="38">
        <v>2021</v>
      </c>
      <c r="J46" s="38">
        <v>2022</v>
      </c>
      <c r="K46" s="38">
        <v>2023</v>
      </c>
      <c r="L46" s="38">
        <v>2024</v>
      </c>
      <c r="M46" s="40">
        <v>2025</v>
      </c>
      <c r="N46" s="39">
        <v>2014</v>
      </c>
      <c r="O46" s="36">
        <v>2015</v>
      </c>
      <c r="P46" s="36">
        <v>2016</v>
      </c>
      <c r="Q46" s="37">
        <v>2017</v>
      </c>
      <c r="R46" s="37">
        <v>2018</v>
      </c>
      <c r="S46" s="37">
        <v>2019</v>
      </c>
      <c r="T46" s="38">
        <v>2020</v>
      </c>
      <c r="U46" s="38">
        <v>2021</v>
      </c>
      <c r="V46" s="38">
        <v>2022</v>
      </c>
      <c r="W46" s="38">
        <v>2023</v>
      </c>
      <c r="X46" s="38">
        <v>2024</v>
      </c>
      <c r="Y46" s="40">
        <v>2025</v>
      </c>
      <c r="Z46" s="39">
        <v>2014</v>
      </c>
      <c r="AA46" s="36">
        <v>2015</v>
      </c>
      <c r="AB46" s="36">
        <v>2016</v>
      </c>
      <c r="AC46" s="37">
        <v>2017</v>
      </c>
      <c r="AD46" s="37">
        <v>2018</v>
      </c>
      <c r="AE46" s="37">
        <v>2019</v>
      </c>
      <c r="AF46" s="38">
        <v>2020</v>
      </c>
      <c r="AG46" s="38">
        <v>2021</v>
      </c>
      <c r="AH46" s="38">
        <v>2022</v>
      </c>
      <c r="AI46" s="38">
        <v>2023</v>
      </c>
      <c r="AJ46" s="38">
        <v>2024</v>
      </c>
      <c r="AK46" s="40">
        <v>2025</v>
      </c>
      <c r="AL46" s="39">
        <v>2014</v>
      </c>
      <c r="AM46" s="36">
        <v>2015</v>
      </c>
      <c r="AN46" s="36">
        <v>2016</v>
      </c>
      <c r="AO46" s="37">
        <v>2017</v>
      </c>
      <c r="AP46" s="37">
        <v>2018</v>
      </c>
      <c r="AQ46" s="38">
        <v>2019</v>
      </c>
      <c r="AR46" s="38">
        <v>2020</v>
      </c>
      <c r="AS46" s="38">
        <v>2021</v>
      </c>
      <c r="AT46" s="38">
        <v>2022</v>
      </c>
      <c r="AU46" s="38">
        <v>2023</v>
      </c>
      <c r="AV46" s="38">
        <v>2024</v>
      </c>
      <c r="AW46" s="40">
        <v>2025</v>
      </c>
    </row>
    <row r="47" spans="1:49" x14ac:dyDescent="0.2">
      <c r="A47" s="132">
        <v>11</v>
      </c>
      <c r="B47" s="41">
        <v>48991</v>
      </c>
      <c r="C47" s="2">
        <f t="shared" ref="C47:C53" si="79">ROUNDUP(B47*1.01,0)</f>
        <v>49481</v>
      </c>
      <c r="D47" s="2">
        <f t="shared" ref="D47:D52" si="80">ROUNDUP(C47*1.01,0)</f>
        <v>49976</v>
      </c>
      <c r="E47" s="8">
        <f>ROUNDUP(D47*1.01,0)</f>
        <v>50476</v>
      </c>
      <c r="F47" s="8">
        <f t="shared" ref="F47:F60" si="81">ROUNDUP(E47*1.015,0)</f>
        <v>51234</v>
      </c>
      <c r="G47" s="8">
        <f t="shared" ref="G47:H60" si="82">ROUNDUP(F47*1.0275,0)</f>
        <v>52643</v>
      </c>
      <c r="H47" s="8">
        <f t="shared" si="82"/>
        <v>54091</v>
      </c>
      <c r="I47" s="8">
        <f>H47</f>
        <v>54091</v>
      </c>
      <c r="J47" s="8">
        <f>ROUNDUP(I47*1.05,0)</f>
        <v>56796</v>
      </c>
      <c r="K47" s="8">
        <f>ROUNDUP(J47*1.065,0)</f>
        <v>60488</v>
      </c>
      <c r="L47" s="8">
        <f>ROUNDUP(K47*1.055,0)</f>
        <v>63815</v>
      </c>
      <c r="M47" s="114">
        <f>ROUNDUP(L47*1.04,0)</f>
        <v>66368</v>
      </c>
      <c r="N47" s="41">
        <v>56213</v>
      </c>
      <c r="O47" s="2">
        <f t="shared" ref="O47:O53" si="83">ROUNDUP(N47*1.01,0)</f>
        <v>56776</v>
      </c>
      <c r="P47" s="2">
        <f t="shared" ref="P47:P53" si="84">ROUNDUP(O47*1.01,0)</f>
        <v>57344</v>
      </c>
      <c r="Q47" s="8">
        <f>ROUNDUP(P47*1.01,0)</f>
        <v>57918</v>
      </c>
      <c r="R47" s="8">
        <f t="shared" ref="R47:R60" si="85">ROUNDUP(Q47*1.015,0)</f>
        <v>58787</v>
      </c>
      <c r="S47" s="8">
        <f t="shared" ref="S47:T60" si="86">ROUNDUP(R47*1.0275,0)</f>
        <v>60404</v>
      </c>
      <c r="T47" s="8">
        <f t="shared" si="86"/>
        <v>62066</v>
      </c>
      <c r="U47" s="8">
        <f>T47</f>
        <v>62066</v>
      </c>
      <c r="V47" s="8">
        <f>ROUNDUP(U47*1.05,0)</f>
        <v>65170</v>
      </c>
      <c r="W47" s="8">
        <f>ROUNDUP(V47*1.065,0)</f>
        <v>69407</v>
      </c>
      <c r="X47" s="8">
        <f>ROUNDUP(W47*1.055,0)</f>
        <v>73225</v>
      </c>
      <c r="Y47" s="114">
        <f>ROUNDUP(X47*1.04,0)</f>
        <v>76154</v>
      </c>
      <c r="Z47" s="41">
        <v>52019</v>
      </c>
      <c r="AA47" s="2">
        <f t="shared" ref="AA47:AA53" si="87">ROUNDUP(Z47*1.01,0)</f>
        <v>52540</v>
      </c>
      <c r="AB47" s="2">
        <f t="shared" ref="AB47:AB53" si="88">ROUNDUP(AA47*1.01,0)</f>
        <v>53066</v>
      </c>
      <c r="AC47" s="8">
        <f>ROUNDUP(AB47*1.01,0)</f>
        <v>53597</v>
      </c>
      <c r="AD47" s="8">
        <f t="shared" ref="AD47:AD60" si="89">ROUNDUP(AC47*1.015,0)</f>
        <v>54401</v>
      </c>
      <c r="AE47" s="8">
        <f t="shared" ref="AE47:AF60" si="90">ROUNDUP(AD47*1.0275,0)</f>
        <v>55898</v>
      </c>
      <c r="AF47" s="8">
        <f t="shared" si="90"/>
        <v>57436</v>
      </c>
      <c r="AG47" s="8">
        <f>AF47</f>
        <v>57436</v>
      </c>
      <c r="AH47" s="8">
        <f>ROUNDUP(AG47*1.05,0)</f>
        <v>60308</v>
      </c>
      <c r="AI47" s="8">
        <f>ROUNDUP(AH47*1.065,0)</f>
        <v>64229</v>
      </c>
      <c r="AJ47" s="8">
        <f>ROUNDUP(AI47*1.055,0)</f>
        <v>67762</v>
      </c>
      <c r="AK47" s="114">
        <f>ROUNDUP(AJ47*1.04,0)</f>
        <v>70473</v>
      </c>
      <c r="AL47" s="41">
        <v>50043</v>
      </c>
      <c r="AM47" s="2">
        <f t="shared" ref="AM47:AM53" si="91">ROUNDUP(AL47*1.01,0)</f>
        <v>50544</v>
      </c>
      <c r="AN47" s="2">
        <f t="shared" ref="AN47:AN56" si="92">ROUNDUP(AM47*1.01,0)</f>
        <v>51050</v>
      </c>
      <c r="AO47" s="16">
        <f>ROUNDUP(AN47*1.01,0)</f>
        <v>51561</v>
      </c>
      <c r="AP47" s="8">
        <f t="shared" ref="AP47:AP60" si="93">ROUNDUP(AO47*1.015,0)</f>
        <v>52335</v>
      </c>
      <c r="AQ47" s="8">
        <f t="shared" ref="AQ47:AR60" si="94">ROUNDUP(AP47*1.0275,0)</f>
        <v>53775</v>
      </c>
      <c r="AR47" s="8">
        <f t="shared" si="94"/>
        <v>55254</v>
      </c>
      <c r="AS47" s="133">
        <f>AR47</f>
        <v>55254</v>
      </c>
      <c r="AT47" s="133">
        <f>ROUNDUP(AS47*1.05,0)</f>
        <v>58017</v>
      </c>
      <c r="AU47" s="108">
        <f>ROUNDUP(AT47*1.065,0)</f>
        <v>61789</v>
      </c>
      <c r="AV47" s="8">
        <f>ROUNDUP(AU47*1.055,0)</f>
        <v>65188</v>
      </c>
      <c r="AW47" s="114">
        <f>ROUNDUP(AV47*1.04,0)</f>
        <v>67796</v>
      </c>
    </row>
    <row r="48" spans="1:49" x14ac:dyDescent="0.2">
      <c r="A48" s="132">
        <v>12</v>
      </c>
      <c r="B48" s="41">
        <v>50118</v>
      </c>
      <c r="C48" s="2">
        <f t="shared" si="79"/>
        <v>50620</v>
      </c>
      <c r="D48" s="2">
        <f t="shared" si="80"/>
        <v>51127</v>
      </c>
      <c r="E48" s="8">
        <f t="shared" ref="E48:E60" si="95">ROUNDUP(D48*1.01,0)</f>
        <v>51639</v>
      </c>
      <c r="F48" s="8">
        <f t="shared" si="81"/>
        <v>52414</v>
      </c>
      <c r="G48" s="8">
        <f t="shared" si="82"/>
        <v>53856</v>
      </c>
      <c r="H48" s="8">
        <f t="shared" si="82"/>
        <v>55338</v>
      </c>
      <c r="I48" s="8">
        <f t="shared" ref="I48:I60" si="96">H48</f>
        <v>55338</v>
      </c>
      <c r="J48" s="8">
        <f t="shared" ref="J48:J60" si="97">ROUNDUP(I48*1.05,0)</f>
        <v>58105</v>
      </c>
      <c r="K48" s="8">
        <f t="shared" ref="K48:K60" si="98">ROUNDUP(J48*1.065,0)</f>
        <v>61882</v>
      </c>
      <c r="L48" s="8">
        <f t="shared" ref="L48:L60" si="99">ROUNDUP(K48*1.055,0)</f>
        <v>65286</v>
      </c>
      <c r="M48" s="114">
        <f t="shared" ref="M48:M60" si="100">ROUNDUP(L48*1.04,0)</f>
        <v>67898</v>
      </c>
      <c r="N48" s="41">
        <v>57347</v>
      </c>
      <c r="O48" s="2">
        <f t="shared" si="83"/>
        <v>57921</v>
      </c>
      <c r="P48" s="2">
        <f t="shared" si="84"/>
        <v>58501</v>
      </c>
      <c r="Q48" s="8">
        <f t="shared" ref="Q48:Q60" si="101">ROUNDUP(P48*1.01,0)</f>
        <v>59087</v>
      </c>
      <c r="R48" s="8">
        <f t="shared" si="85"/>
        <v>59974</v>
      </c>
      <c r="S48" s="8">
        <f t="shared" si="86"/>
        <v>61624</v>
      </c>
      <c r="T48" s="8">
        <f t="shared" si="86"/>
        <v>63319</v>
      </c>
      <c r="U48" s="8">
        <f t="shared" ref="U48:U60" si="102">T48</f>
        <v>63319</v>
      </c>
      <c r="V48" s="8">
        <f t="shared" ref="V48:V60" si="103">ROUNDUP(U48*1.05,0)</f>
        <v>66485</v>
      </c>
      <c r="W48" s="8">
        <f t="shared" ref="W48:W60" si="104">ROUNDUP(V48*1.065,0)</f>
        <v>70807</v>
      </c>
      <c r="X48" s="8">
        <f t="shared" ref="X48:X60" si="105">ROUNDUP(W48*1.055,0)</f>
        <v>74702</v>
      </c>
      <c r="Y48" s="114">
        <f t="shared" ref="Y48:Y60" si="106">ROUNDUP(X48*1.04,0)</f>
        <v>77691</v>
      </c>
      <c r="Z48" s="41">
        <v>53154</v>
      </c>
      <c r="AA48" s="2">
        <f t="shared" si="87"/>
        <v>53686</v>
      </c>
      <c r="AB48" s="2">
        <f t="shared" si="88"/>
        <v>54223</v>
      </c>
      <c r="AC48" s="8">
        <f t="shared" ref="AC48:AC60" si="107">ROUNDUP(AB48*1.01,0)</f>
        <v>54766</v>
      </c>
      <c r="AD48" s="8">
        <f t="shared" si="89"/>
        <v>55588</v>
      </c>
      <c r="AE48" s="8">
        <f t="shared" si="90"/>
        <v>57117</v>
      </c>
      <c r="AF48" s="8">
        <f t="shared" si="90"/>
        <v>58688</v>
      </c>
      <c r="AG48" s="8">
        <f t="shared" ref="AG48:AG60" si="108">AF48</f>
        <v>58688</v>
      </c>
      <c r="AH48" s="8">
        <f t="shared" ref="AH48:AH60" si="109">ROUNDUP(AG48*1.05,0)</f>
        <v>61623</v>
      </c>
      <c r="AI48" s="8">
        <f t="shared" ref="AI48:AI60" si="110">ROUNDUP(AH48*1.065,0)</f>
        <v>65629</v>
      </c>
      <c r="AJ48" s="8">
        <f t="shared" ref="AJ48:AJ60" si="111">ROUNDUP(AI48*1.055,0)</f>
        <v>69239</v>
      </c>
      <c r="AK48" s="114">
        <f t="shared" ref="AK48:AK60" si="112">ROUNDUP(AJ48*1.04,0)</f>
        <v>72009</v>
      </c>
      <c r="AL48" s="41">
        <v>51178</v>
      </c>
      <c r="AM48" s="2">
        <f t="shared" si="91"/>
        <v>51690</v>
      </c>
      <c r="AN48" s="2">
        <f t="shared" si="92"/>
        <v>52207</v>
      </c>
      <c r="AO48" s="16">
        <f t="shared" ref="AO48:AO60" si="113">ROUNDUP(AN48*1.01,0)</f>
        <v>52730</v>
      </c>
      <c r="AP48" s="8">
        <f t="shared" si="93"/>
        <v>53521</v>
      </c>
      <c r="AQ48" s="8">
        <f t="shared" si="94"/>
        <v>54993</v>
      </c>
      <c r="AR48" s="8">
        <f t="shared" si="94"/>
        <v>56506</v>
      </c>
      <c r="AS48" s="133">
        <f t="shared" ref="AS48:AS60" si="114">AR48</f>
        <v>56506</v>
      </c>
      <c r="AT48" s="133">
        <f t="shared" ref="AT48:AT60" si="115">ROUNDUP(AS48*1.05,0)</f>
        <v>59332</v>
      </c>
      <c r="AU48" s="108">
        <f t="shared" ref="AU48:AU60" si="116">ROUNDUP(AT48*1.065,0)</f>
        <v>63189</v>
      </c>
      <c r="AV48" s="8">
        <f t="shared" ref="AV48:AV60" si="117">ROUNDUP(AU48*1.055,0)</f>
        <v>66665</v>
      </c>
      <c r="AW48" s="114">
        <f t="shared" ref="AW48:AW60" si="118">ROUNDUP(AV48*1.04,0)</f>
        <v>69332</v>
      </c>
    </row>
    <row r="49" spans="1:49" x14ac:dyDescent="0.2">
      <c r="A49" s="132">
        <v>13</v>
      </c>
      <c r="B49" s="41">
        <v>51372</v>
      </c>
      <c r="C49" s="2">
        <f t="shared" si="79"/>
        <v>51886</v>
      </c>
      <c r="D49" s="2">
        <f t="shared" si="80"/>
        <v>52405</v>
      </c>
      <c r="E49" s="8">
        <f t="shared" si="95"/>
        <v>52930</v>
      </c>
      <c r="F49" s="8">
        <f t="shared" si="81"/>
        <v>53724</v>
      </c>
      <c r="G49" s="8">
        <f t="shared" si="82"/>
        <v>55202</v>
      </c>
      <c r="H49" s="8">
        <f t="shared" si="82"/>
        <v>56721</v>
      </c>
      <c r="I49" s="8">
        <f t="shared" si="96"/>
        <v>56721</v>
      </c>
      <c r="J49" s="8">
        <f t="shared" si="97"/>
        <v>59558</v>
      </c>
      <c r="K49" s="8">
        <f t="shared" si="98"/>
        <v>63430</v>
      </c>
      <c r="L49" s="8">
        <f t="shared" si="99"/>
        <v>66919</v>
      </c>
      <c r="M49" s="114">
        <f t="shared" si="100"/>
        <v>69596</v>
      </c>
      <c r="N49" s="41">
        <v>58600</v>
      </c>
      <c r="O49" s="2">
        <f t="shared" si="83"/>
        <v>59186</v>
      </c>
      <c r="P49" s="2">
        <f t="shared" si="84"/>
        <v>59778</v>
      </c>
      <c r="Q49" s="8">
        <f t="shared" si="101"/>
        <v>60376</v>
      </c>
      <c r="R49" s="8">
        <f t="shared" si="85"/>
        <v>61282</v>
      </c>
      <c r="S49" s="8">
        <f t="shared" si="86"/>
        <v>62968</v>
      </c>
      <c r="T49" s="8">
        <f t="shared" si="86"/>
        <v>64700</v>
      </c>
      <c r="U49" s="8">
        <f t="shared" si="102"/>
        <v>64700</v>
      </c>
      <c r="V49" s="8">
        <f t="shared" si="103"/>
        <v>67935</v>
      </c>
      <c r="W49" s="8">
        <f t="shared" si="104"/>
        <v>72351</v>
      </c>
      <c r="X49" s="8">
        <f t="shared" si="105"/>
        <v>76331</v>
      </c>
      <c r="Y49" s="114">
        <f t="shared" si="106"/>
        <v>79385</v>
      </c>
      <c r="Z49" s="41">
        <v>54408</v>
      </c>
      <c r="AA49" s="2">
        <f t="shared" si="87"/>
        <v>54953</v>
      </c>
      <c r="AB49" s="2">
        <f t="shared" si="88"/>
        <v>55503</v>
      </c>
      <c r="AC49" s="8">
        <f t="shared" si="107"/>
        <v>56059</v>
      </c>
      <c r="AD49" s="8">
        <f t="shared" si="89"/>
        <v>56900</v>
      </c>
      <c r="AE49" s="8">
        <f t="shared" si="90"/>
        <v>58465</v>
      </c>
      <c r="AF49" s="8">
        <f t="shared" si="90"/>
        <v>60073</v>
      </c>
      <c r="AG49" s="8">
        <f t="shared" si="108"/>
        <v>60073</v>
      </c>
      <c r="AH49" s="8">
        <f t="shared" si="109"/>
        <v>63077</v>
      </c>
      <c r="AI49" s="8">
        <f t="shared" si="110"/>
        <v>67178</v>
      </c>
      <c r="AJ49" s="8">
        <f t="shared" si="111"/>
        <v>70873</v>
      </c>
      <c r="AK49" s="114">
        <f t="shared" si="112"/>
        <v>73708</v>
      </c>
      <c r="AL49" s="41">
        <v>52431</v>
      </c>
      <c r="AM49" s="2">
        <f t="shared" si="91"/>
        <v>52956</v>
      </c>
      <c r="AN49" s="2">
        <f t="shared" si="92"/>
        <v>53486</v>
      </c>
      <c r="AO49" s="16">
        <f t="shared" si="113"/>
        <v>54021</v>
      </c>
      <c r="AP49" s="8">
        <f t="shared" si="93"/>
        <v>54832</v>
      </c>
      <c r="AQ49" s="8">
        <f t="shared" si="94"/>
        <v>56340</v>
      </c>
      <c r="AR49" s="8">
        <f t="shared" si="94"/>
        <v>57890</v>
      </c>
      <c r="AS49" s="133">
        <f t="shared" si="114"/>
        <v>57890</v>
      </c>
      <c r="AT49" s="133">
        <f t="shared" si="115"/>
        <v>60785</v>
      </c>
      <c r="AU49" s="108">
        <f t="shared" si="116"/>
        <v>64737</v>
      </c>
      <c r="AV49" s="8">
        <f t="shared" si="117"/>
        <v>68298</v>
      </c>
      <c r="AW49" s="114">
        <f t="shared" si="118"/>
        <v>71030</v>
      </c>
    </row>
    <row r="50" spans="1:49" x14ac:dyDescent="0.2">
      <c r="A50" s="132">
        <v>14</v>
      </c>
      <c r="B50" s="41">
        <v>52653</v>
      </c>
      <c r="C50" s="2">
        <f t="shared" si="79"/>
        <v>53180</v>
      </c>
      <c r="D50" s="2">
        <f t="shared" si="80"/>
        <v>53712</v>
      </c>
      <c r="E50" s="8">
        <f t="shared" si="95"/>
        <v>54250</v>
      </c>
      <c r="F50" s="8">
        <f t="shared" si="81"/>
        <v>55064</v>
      </c>
      <c r="G50" s="8">
        <f t="shared" si="82"/>
        <v>56579</v>
      </c>
      <c r="H50" s="8">
        <f t="shared" si="82"/>
        <v>58135</v>
      </c>
      <c r="I50" s="8">
        <f t="shared" si="96"/>
        <v>58135</v>
      </c>
      <c r="J50" s="8">
        <f t="shared" si="97"/>
        <v>61042</v>
      </c>
      <c r="K50" s="8">
        <f t="shared" si="98"/>
        <v>65010</v>
      </c>
      <c r="L50" s="8">
        <f t="shared" si="99"/>
        <v>68586</v>
      </c>
      <c r="M50" s="114">
        <f t="shared" si="100"/>
        <v>71330</v>
      </c>
      <c r="N50" s="41">
        <v>59880</v>
      </c>
      <c r="O50" s="2">
        <f t="shared" si="83"/>
        <v>60479</v>
      </c>
      <c r="P50" s="2">
        <f t="shared" si="84"/>
        <v>61084</v>
      </c>
      <c r="Q50" s="8">
        <f t="shared" si="101"/>
        <v>61695</v>
      </c>
      <c r="R50" s="8">
        <f t="shared" si="85"/>
        <v>62621</v>
      </c>
      <c r="S50" s="8">
        <f t="shared" si="86"/>
        <v>64344</v>
      </c>
      <c r="T50" s="8">
        <f t="shared" si="86"/>
        <v>66114</v>
      </c>
      <c r="U50" s="8">
        <f t="shared" si="102"/>
        <v>66114</v>
      </c>
      <c r="V50" s="8">
        <f t="shared" si="103"/>
        <v>69420</v>
      </c>
      <c r="W50" s="8">
        <f t="shared" si="104"/>
        <v>73933</v>
      </c>
      <c r="X50" s="8">
        <f t="shared" si="105"/>
        <v>78000</v>
      </c>
      <c r="Y50" s="114">
        <f t="shared" si="106"/>
        <v>81120</v>
      </c>
      <c r="Z50" s="41">
        <v>55681</v>
      </c>
      <c r="AA50" s="2">
        <f t="shared" si="87"/>
        <v>56238</v>
      </c>
      <c r="AB50" s="2">
        <f t="shared" si="88"/>
        <v>56801</v>
      </c>
      <c r="AC50" s="8">
        <f t="shared" si="107"/>
        <v>57370</v>
      </c>
      <c r="AD50" s="8">
        <f t="shared" si="89"/>
        <v>58231</v>
      </c>
      <c r="AE50" s="8">
        <f t="shared" si="90"/>
        <v>59833</v>
      </c>
      <c r="AF50" s="8">
        <f t="shared" si="90"/>
        <v>61479</v>
      </c>
      <c r="AG50" s="8">
        <f t="shared" si="108"/>
        <v>61479</v>
      </c>
      <c r="AH50" s="8">
        <f t="shared" si="109"/>
        <v>64553</v>
      </c>
      <c r="AI50" s="8">
        <f t="shared" si="110"/>
        <v>68749</v>
      </c>
      <c r="AJ50" s="8">
        <f t="shared" si="111"/>
        <v>72531</v>
      </c>
      <c r="AK50" s="114">
        <f t="shared" si="112"/>
        <v>75433</v>
      </c>
      <c r="AL50" s="41">
        <v>53709</v>
      </c>
      <c r="AM50" s="2">
        <f t="shared" si="91"/>
        <v>54247</v>
      </c>
      <c r="AN50" s="2">
        <f t="shared" si="92"/>
        <v>54790</v>
      </c>
      <c r="AO50" s="16">
        <f t="shared" si="113"/>
        <v>55338</v>
      </c>
      <c r="AP50" s="8">
        <f t="shared" si="93"/>
        <v>56169</v>
      </c>
      <c r="AQ50" s="8">
        <f t="shared" si="94"/>
        <v>57714</v>
      </c>
      <c r="AR50" s="8">
        <f t="shared" si="94"/>
        <v>59302</v>
      </c>
      <c r="AS50" s="133">
        <f t="shared" si="114"/>
        <v>59302</v>
      </c>
      <c r="AT50" s="133">
        <f t="shared" si="115"/>
        <v>62268</v>
      </c>
      <c r="AU50" s="108">
        <f t="shared" si="116"/>
        <v>66316</v>
      </c>
      <c r="AV50" s="8">
        <f t="shared" si="117"/>
        <v>69964</v>
      </c>
      <c r="AW50" s="114">
        <f t="shared" si="118"/>
        <v>72763</v>
      </c>
    </row>
    <row r="51" spans="1:49" x14ac:dyDescent="0.2">
      <c r="A51" s="132">
        <v>14</v>
      </c>
      <c r="B51" s="41">
        <v>53963</v>
      </c>
      <c r="C51" s="2">
        <f t="shared" si="79"/>
        <v>54503</v>
      </c>
      <c r="D51" s="2">
        <f t="shared" si="80"/>
        <v>55049</v>
      </c>
      <c r="E51" s="8">
        <f t="shared" si="95"/>
        <v>55600</v>
      </c>
      <c r="F51" s="8">
        <f t="shared" si="81"/>
        <v>56434</v>
      </c>
      <c r="G51" s="8">
        <f t="shared" si="82"/>
        <v>57986</v>
      </c>
      <c r="H51" s="8">
        <f t="shared" si="82"/>
        <v>59581</v>
      </c>
      <c r="I51" s="8">
        <f t="shared" si="96"/>
        <v>59581</v>
      </c>
      <c r="J51" s="8">
        <f t="shared" si="97"/>
        <v>62561</v>
      </c>
      <c r="K51" s="8">
        <f t="shared" si="98"/>
        <v>66628</v>
      </c>
      <c r="L51" s="8">
        <f t="shared" si="99"/>
        <v>70293</v>
      </c>
      <c r="M51" s="114">
        <f t="shared" si="100"/>
        <v>73105</v>
      </c>
      <c r="N51" s="41">
        <v>61186</v>
      </c>
      <c r="O51" s="2">
        <f t="shared" si="83"/>
        <v>61798</v>
      </c>
      <c r="P51" s="2">
        <f t="shared" si="84"/>
        <v>62416</v>
      </c>
      <c r="Q51" s="8">
        <f t="shared" si="101"/>
        <v>63041</v>
      </c>
      <c r="R51" s="8">
        <f t="shared" si="85"/>
        <v>63987</v>
      </c>
      <c r="S51" s="8">
        <f t="shared" si="86"/>
        <v>65747</v>
      </c>
      <c r="T51" s="8">
        <f t="shared" si="86"/>
        <v>67556</v>
      </c>
      <c r="U51" s="8">
        <f t="shared" si="102"/>
        <v>67556</v>
      </c>
      <c r="V51" s="8">
        <f t="shared" si="103"/>
        <v>70934</v>
      </c>
      <c r="W51" s="8">
        <f t="shared" si="104"/>
        <v>75545</v>
      </c>
      <c r="X51" s="8">
        <f t="shared" si="105"/>
        <v>79700</v>
      </c>
      <c r="Y51" s="114">
        <f t="shared" si="106"/>
        <v>82888</v>
      </c>
      <c r="Z51" s="41">
        <v>56992</v>
      </c>
      <c r="AA51" s="2">
        <f t="shared" si="87"/>
        <v>57562</v>
      </c>
      <c r="AB51" s="2">
        <f t="shared" si="88"/>
        <v>58138</v>
      </c>
      <c r="AC51" s="8">
        <f t="shared" si="107"/>
        <v>58720</v>
      </c>
      <c r="AD51" s="8">
        <f t="shared" si="89"/>
        <v>59601</v>
      </c>
      <c r="AE51" s="8">
        <f t="shared" si="90"/>
        <v>61241</v>
      </c>
      <c r="AF51" s="8">
        <f t="shared" si="90"/>
        <v>62926</v>
      </c>
      <c r="AG51" s="8">
        <f t="shared" si="108"/>
        <v>62926</v>
      </c>
      <c r="AH51" s="8">
        <f t="shared" si="109"/>
        <v>66073</v>
      </c>
      <c r="AI51" s="8">
        <f t="shared" si="110"/>
        <v>70368</v>
      </c>
      <c r="AJ51" s="8">
        <f t="shared" si="111"/>
        <v>74239</v>
      </c>
      <c r="AK51" s="114">
        <f t="shared" si="112"/>
        <v>77209</v>
      </c>
      <c r="AL51" s="41">
        <v>55015</v>
      </c>
      <c r="AM51" s="2">
        <f t="shared" si="91"/>
        <v>55566</v>
      </c>
      <c r="AN51" s="2">
        <f t="shared" si="92"/>
        <v>56122</v>
      </c>
      <c r="AO51" s="16">
        <f t="shared" si="113"/>
        <v>56684</v>
      </c>
      <c r="AP51" s="8">
        <f t="shared" si="93"/>
        <v>57535</v>
      </c>
      <c r="AQ51" s="8">
        <f t="shared" si="94"/>
        <v>59118</v>
      </c>
      <c r="AR51" s="8">
        <f t="shared" si="94"/>
        <v>60744</v>
      </c>
      <c r="AS51" s="133">
        <f t="shared" si="114"/>
        <v>60744</v>
      </c>
      <c r="AT51" s="133">
        <f t="shared" si="115"/>
        <v>63782</v>
      </c>
      <c r="AU51" s="108">
        <f t="shared" si="116"/>
        <v>67928</v>
      </c>
      <c r="AV51" s="8">
        <f t="shared" si="117"/>
        <v>71665</v>
      </c>
      <c r="AW51" s="114">
        <f t="shared" si="118"/>
        <v>74532</v>
      </c>
    </row>
    <row r="52" spans="1:49" x14ac:dyDescent="0.2">
      <c r="A52" s="132">
        <v>16</v>
      </c>
      <c r="B52" s="41">
        <v>55397</v>
      </c>
      <c r="C52" s="2">
        <f t="shared" si="79"/>
        <v>55951</v>
      </c>
      <c r="D52" s="2">
        <f t="shared" si="80"/>
        <v>56511</v>
      </c>
      <c r="E52" s="8">
        <f t="shared" si="95"/>
        <v>57077</v>
      </c>
      <c r="F52" s="8">
        <f t="shared" si="81"/>
        <v>57934</v>
      </c>
      <c r="G52" s="8">
        <f t="shared" si="82"/>
        <v>59528</v>
      </c>
      <c r="H52" s="8">
        <f t="shared" si="82"/>
        <v>61166</v>
      </c>
      <c r="I52" s="8">
        <f t="shared" si="96"/>
        <v>61166</v>
      </c>
      <c r="J52" s="8">
        <f t="shared" si="97"/>
        <v>64225</v>
      </c>
      <c r="K52" s="8">
        <f t="shared" si="98"/>
        <v>68400</v>
      </c>
      <c r="L52" s="8">
        <f t="shared" si="99"/>
        <v>72162</v>
      </c>
      <c r="M52" s="114">
        <f t="shared" si="100"/>
        <v>75049</v>
      </c>
      <c r="N52" s="41">
        <v>62626</v>
      </c>
      <c r="O52" s="2">
        <f t="shared" si="83"/>
        <v>63253</v>
      </c>
      <c r="P52" s="2">
        <f t="shared" si="84"/>
        <v>63886</v>
      </c>
      <c r="Q52" s="8">
        <f t="shared" si="101"/>
        <v>64525</v>
      </c>
      <c r="R52" s="8">
        <f t="shared" si="85"/>
        <v>65493</v>
      </c>
      <c r="S52" s="8">
        <f t="shared" si="86"/>
        <v>67295</v>
      </c>
      <c r="T52" s="8">
        <f t="shared" si="86"/>
        <v>69146</v>
      </c>
      <c r="U52" s="8">
        <f t="shared" si="102"/>
        <v>69146</v>
      </c>
      <c r="V52" s="8">
        <f t="shared" si="103"/>
        <v>72604</v>
      </c>
      <c r="W52" s="8">
        <f t="shared" si="104"/>
        <v>77324</v>
      </c>
      <c r="X52" s="8">
        <f t="shared" si="105"/>
        <v>81577</v>
      </c>
      <c r="Y52" s="114">
        <f t="shared" si="106"/>
        <v>84841</v>
      </c>
      <c r="Z52" s="41">
        <v>58429</v>
      </c>
      <c r="AA52" s="2">
        <f t="shared" si="87"/>
        <v>59014</v>
      </c>
      <c r="AB52" s="2">
        <f t="shared" si="88"/>
        <v>59605</v>
      </c>
      <c r="AC52" s="8">
        <f t="shared" si="107"/>
        <v>60202</v>
      </c>
      <c r="AD52" s="8">
        <f t="shared" si="89"/>
        <v>61106</v>
      </c>
      <c r="AE52" s="8">
        <f t="shared" si="90"/>
        <v>62787</v>
      </c>
      <c r="AF52" s="8">
        <f t="shared" si="90"/>
        <v>64514</v>
      </c>
      <c r="AG52" s="8">
        <f t="shared" si="108"/>
        <v>64514</v>
      </c>
      <c r="AH52" s="8">
        <f t="shared" si="109"/>
        <v>67740</v>
      </c>
      <c r="AI52" s="8">
        <f t="shared" si="110"/>
        <v>72144</v>
      </c>
      <c r="AJ52" s="8">
        <f t="shared" si="111"/>
        <v>76112</v>
      </c>
      <c r="AK52" s="114">
        <f t="shared" si="112"/>
        <v>79157</v>
      </c>
      <c r="AL52" s="41">
        <v>56455</v>
      </c>
      <c r="AM52" s="2">
        <f t="shared" si="91"/>
        <v>57020</v>
      </c>
      <c r="AN52" s="2">
        <f t="shared" si="92"/>
        <v>57591</v>
      </c>
      <c r="AO52" s="16">
        <f t="shared" si="113"/>
        <v>58167</v>
      </c>
      <c r="AP52" s="8">
        <f t="shared" si="93"/>
        <v>59040</v>
      </c>
      <c r="AQ52" s="8">
        <f t="shared" si="94"/>
        <v>60664</v>
      </c>
      <c r="AR52" s="8">
        <f t="shared" si="94"/>
        <v>62333</v>
      </c>
      <c r="AS52" s="133">
        <f t="shared" si="114"/>
        <v>62333</v>
      </c>
      <c r="AT52" s="133">
        <f t="shared" si="115"/>
        <v>65450</v>
      </c>
      <c r="AU52" s="108">
        <f t="shared" si="116"/>
        <v>69705</v>
      </c>
      <c r="AV52" s="8">
        <f t="shared" si="117"/>
        <v>73539</v>
      </c>
      <c r="AW52" s="114">
        <f t="shared" si="118"/>
        <v>76481</v>
      </c>
    </row>
    <row r="53" spans="1:49" x14ac:dyDescent="0.2">
      <c r="A53" s="132">
        <v>17</v>
      </c>
      <c r="B53" s="41">
        <v>56670</v>
      </c>
      <c r="C53" s="2">
        <f t="shared" si="79"/>
        <v>57237</v>
      </c>
      <c r="D53" s="2">
        <f t="shared" ref="D53:D60" si="119">ROUNDUP(C53*1.01,0)</f>
        <v>57810</v>
      </c>
      <c r="E53" s="8">
        <f t="shared" si="95"/>
        <v>58389</v>
      </c>
      <c r="F53" s="8">
        <f t="shared" si="81"/>
        <v>59265</v>
      </c>
      <c r="G53" s="8">
        <f t="shared" si="82"/>
        <v>60895</v>
      </c>
      <c r="H53" s="8">
        <f t="shared" si="82"/>
        <v>62570</v>
      </c>
      <c r="I53" s="8">
        <f t="shared" si="96"/>
        <v>62570</v>
      </c>
      <c r="J53" s="8">
        <f t="shared" si="97"/>
        <v>65699</v>
      </c>
      <c r="K53" s="8">
        <f t="shared" si="98"/>
        <v>69970</v>
      </c>
      <c r="L53" s="8">
        <f t="shared" si="99"/>
        <v>73819</v>
      </c>
      <c r="M53" s="114">
        <f t="shared" si="100"/>
        <v>76772</v>
      </c>
      <c r="N53" s="41">
        <v>63900</v>
      </c>
      <c r="O53" s="2">
        <f t="shared" si="83"/>
        <v>64539</v>
      </c>
      <c r="P53" s="2">
        <f t="shared" si="84"/>
        <v>65185</v>
      </c>
      <c r="Q53" s="8">
        <f t="shared" si="101"/>
        <v>65837</v>
      </c>
      <c r="R53" s="8">
        <f t="shared" si="85"/>
        <v>66825</v>
      </c>
      <c r="S53" s="8">
        <f t="shared" si="86"/>
        <v>68663</v>
      </c>
      <c r="T53" s="8">
        <f t="shared" si="86"/>
        <v>70552</v>
      </c>
      <c r="U53" s="8">
        <f t="shared" si="102"/>
        <v>70552</v>
      </c>
      <c r="V53" s="8">
        <f t="shared" si="103"/>
        <v>74080</v>
      </c>
      <c r="W53" s="8">
        <f t="shared" si="104"/>
        <v>78896</v>
      </c>
      <c r="X53" s="8">
        <f t="shared" si="105"/>
        <v>83236</v>
      </c>
      <c r="Y53" s="114">
        <f t="shared" si="106"/>
        <v>86566</v>
      </c>
      <c r="Z53" s="41">
        <v>59703</v>
      </c>
      <c r="AA53" s="2">
        <f t="shared" si="87"/>
        <v>60301</v>
      </c>
      <c r="AB53" s="2">
        <f t="shared" si="88"/>
        <v>60905</v>
      </c>
      <c r="AC53" s="8">
        <f t="shared" si="107"/>
        <v>61515</v>
      </c>
      <c r="AD53" s="8">
        <f t="shared" si="89"/>
        <v>62438</v>
      </c>
      <c r="AE53" s="8">
        <f t="shared" si="90"/>
        <v>64156</v>
      </c>
      <c r="AF53" s="8">
        <f t="shared" si="90"/>
        <v>65921</v>
      </c>
      <c r="AG53" s="8">
        <f t="shared" si="108"/>
        <v>65921</v>
      </c>
      <c r="AH53" s="8">
        <f t="shared" si="109"/>
        <v>69218</v>
      </c>
      <c r="AI53" s="8">
        <f t="shared" si="110"/>
        <v>73718</v>
      </c>
      <c r="AJ53" s="8">
        <f t="shared" si="111"/>
        <v>77773</v>
      </c>
      <c r="AK53" s="114">
        <f t="shared" si="112"/>
        <v>80884</v>
      </c>
      <c r="AL53" s="41">
        <v>57734</v>
      </c>
      <c r="AM53" s="2">
        <f t="shared" si="91"/>
        <v>58312</v>
      </c>
      <c r="AN53" s="2">
        <f t="shared" si="92"/>
        <v>58896</v>
      </c>
      <c r="AO53" s="16">
        <f t="shared" si="113"/>
        <v>59485</v>
      </c>
      <c r="AP53" s="8">
        <f t="shared" si="93"/>
        <v>60378</v>
      </c>
      <c r="AQ53" s="8">
        <f t="shared" si="94"/>
        <v>62039</v>
      </c>
      <c r="AR53" s="8">
        <f t="shared" si="94"/>
        <v>63746</v>
      </c>
      <c r="AS53" s="133">
        <f t="shared" si="114"/>
        <v>63746</v>
      </c>
      <c r="AT53" s="133">
        <f t="shared" si="115"/>
        <v>66934</v>
      </c>
      <c r="AU53" s="108">
        <f t="shared" si="116"/>
        <v>71285</v>
      </c>
      <c r="AV53" s="8">
        <f t="shared" si="117"/>
        <v>75206</v>
      </c>
      <c r="AW53" s="114">
        <f t="shared" si="118"/>
        <v>78215</v>
      </c>
    </row>
    <row r="54" spans="1:49" x14ac:dyDescent="0.2">
      <c r="A54" s="132">
        <v>18</v>
      </c>
      <c r="B54" s="41">
        <v>58096</v>
      </c>
      <c r="C54" s="4">
        <f t="shared" ref="C54:C59" si="120">ROUNDUP(B54*1.01,0)</f>
        <v>58677</v>
      </c>
      <c r="D54" s="2">
        <f t="shared" si="119"/>
        <v>59264</v>
      </c>
      <c r="E54" s="8">
        <f t="shared" si="95"/>
        <v>59857</v>
      </c>
      <c r="F54" s="8">
        <f t="shared" si="81"/>
        <v>60755</v>
      </c>
      <c r="G54" s="8">
        <f t="shared" si="82"/>
        <v>62426</v>
      </c>
      <c r="H54" s="8">
        <f t="shared" si="82"/>
        <v>64143</v>
      </c>
      <c r="I54" s="8">
        <f t="shared" si="96"/>
        <v>64143</v>
      </c>
      <c r="J54" s="8">
        <f t="shared" si="97"/>
        <v>67351</v>
      </c>
      <c r="K54" s="8">
        <f t="shared" si="98"/>
        <v>71729</v>
      </c>
      <c r="L54" s="8">
        <f t="shared" si="99"/>
        <v>75675</v>
      </c>
      <c r="M54" s="114">
        <f t="shared" si="100"/>
        <v>78702</v>
      </c>
      <c r="N54" s="41">
        <v>65324</v>
      </c>
      <c r="O54" s="4">
        <f t="shared" ref="O54:P57" si="121">ROUNDUP(N54*1.01,0)</f>
        <v>65978</v>
      </c>
      <c r="P54" s="4">
        <f t="shared" si="121"/>
        <v>66638</v>
      </c>
      <c r="Q54" s="8">
        <f t="shared" si="101"/>
        <v>67305</v>
      </c>
      <c r="R54" s="8">
        <f t="shared" si="85"/>
        <v>68315</v>
      </c>
      <c r="S54" s="8">
        <f t="shared" si="86"/>
        <v>70194</v>
      </c>
      <c r="T54" s="8">
        <f t="shared" si="86"/>
        <v>72125</v>
      </c>
      <c r="U54" s="8">
        <f t="shared" si="102"/>
        <v>72125</v>
      </c>
      <c r="V54" s="8">
        <f t="shared" si="103"/>
        <v>75732</v>
      </c>
      <c r="W54" s="8">
        <f t="shared" si="104"/>
        <v>80655</v>
      </c>
      <c r="X54" s="8">
        <f t="shared" si="105"/>
        <v>85092</v>
      </c>
      <c r="Y54" s="114">
        <f t="shared" si="106"/>
        <v>88496</v>
      </c>
      <c r="Z54" s="41">
        <v>61131</v>
      </c>
      <c r="AA54" s="4">
        <f t="shared" ref="AA54:AB57" si="122">ROUNDUP(Z54*1.01,0)</f>
        <v>61743</v>
      </c>
      <c r="AB54" s="4">
        <f t="shared" si="122"/>
        <v>62361</v>
      </c>
      <c r="AC54" s="8">
        <f t="shared" si="107"/>
        <v>62985</v>
      </c>
      <c r="AD54" s="8">
        <f t="shared" si="89"/>
        <v>63930</v>
      </c>
      <c r="AE54" s="8">
        <f t="shared" si="90"/>
        <v>65689</v>
      </c>
      <c r="AF54" s="8">
        <f t="shared" si="90"/>
        <v>67496</v>
      </c>
      <c r="AG54" s="8">
        <f t="shared" si="108"/>
        <v>67496</v>
      </c>
      <c r="AH54" s="8">
        <f t="shared" si="109"/>
        <v>70871</v>
      </c>
      <c r="AI54" s="8">
        <f t="shared" si="110"/>
        <v>75478</v>
      </c>
      <c r="AJ54" s="8">
        <f t="shared" si="111"/>
        <v>79630</v>
      </c>
      <c r="AK54" s="114">
        <f t="shared" si="112"/>
        <v>82816</v>
      </c>
      <c r="AL54" s="41">
        <v>59151</v>
      </c>
      <c r="AM54" s="4">
        <f t="shared" ref="AM54:AM59" si="123">ROUNDUP(AL54*1.01,0)</f>
        <v>59743</v>
      </c>
      <c r="AN54" s="2">
        <f t="shared" si="92"/>
        <v>60341</v>
      </c>
      <c r="AO54" s="16">
        <f t="shared" si="113"/>
        <v>60945</v>
      </c>
      <c r="AP54" s="8">
        <f t="shared" si="93"/>
        <v>61860</v>
      </c>
      <c r="AQ54" s="8">
        <f t="shared" si="94"/>
        <v>63562</v>
      </c>
      <c r="AR54" s="8">
        <f t="shared" si="94"/>
        <v>65310</v>
      </c>
      <c r="AS54" s="133">
        <f t="shared" si="114"/>
        <v>65310</v>
      </c>
      <c r="AT54" s="133">
        <f t="shared" si="115"/>
        <v>68576</v>
      </c>
      <c r="AU54" s="108">
        <f t="shared" si="116"/>
        <v>73034</v>
      </c>
      <c r="AV54" s="8">
        <f t="shared" si="117"/>
        <v>77051</v>
      </c>
      <c r="AW54" s="114">
        <f t="shared" si="118"/>
        <v>80134</v>
      </c>
    </row>
    <row r="55" spans="1:49" x14ac:dyDescent="0.2">
      <c r="A55" s="132">
        <v>19</v>
      </c>
      <c r="B55" s="41">
        <v>59535</v>
      </c>
      <c r="C55" s="4">
        <f t="shared" si="120"/>
        <v>60131</v>
      </c>
      <c r="D55" s="4">
        <f t="shared" si="119"/>
        <v>60733</v>
      </c>
      <c r="E55" s="8">
        <f t="shared" si="95"/>
        <v>61341</v>
      </c>
      <c r="F55" s="8">
        <f t="shared" si="81"/>
        <v>62262</v>
      </c>
      <c r="G55" s="8">
        <f t="shared" si="82"/>
        <v>63975</v>
      </c>
      <c r="H55" s="8">
        <f t="shared" si="82"/>
        <v>65735</v>
      </c>
      <c r="I55" s="8">
        <f t="shared" si="96"/>
        <v>65735</v>
      </c>
      <c r="J55" s="8">
        <f t="shared" si="97"/>
        <v>69022</v>
      </c>
      <c r="K55" s="8">
        <f t="shared" si="98"/>
        <v>73509</v>
      </c>
      <c r="L55" s="8">
        <f t="shared" si="99"/>
        <v>77552</v>
      </c>
      <c r="M55" s="114">
        <f t="shared" si="100"/>
        <v>80655</v>
      </c>
      <c r="N55" s="41">
        <v>66764</v>
      </c>
      <c r="O55" s="4">
        <f t="shared" si="121"/>
        <v>67432</v>
      </c>
      <c r="P55" s="4">
        <f t="shared" si="121"/>
        <v>68107</v>
      </c>
      <c r="Q55" s="8">
        <f t="shared" si="101"/>
        <v>68789</v>
      </c>
      <c r="R55" s="8">
        <f t="shared" si="85"/>
        <v>69821</v>
      </c>
      <c r="S55" s="8">
        <f t="shared" si="86"/>
        <v>71742</v>
      </c>
      <c r="T55" s="8">
        <f t="shared" si="86"/>
        <v>73715</v>
      </c>
      <c r="U55" s="8">
        <f t="shared" si="102"/>
        <v>73715</v>
      </c>
      <c r="V55" s="8">
        <f t="shared" si="103"/>
        <v>77401</v>
      </c>
      <c r="W55" s="8">
        <f t="shared" si="104"/>
        <v>82433</v>
      </c>
      <c r="X55" s="8">
        <f t="shared" si="105"/>
        <v>86967</v>
      </c>
      <c r="Y55" s="114">
        <f t="shared" si="106"/>
        <v>90446</v>
      </c>
      <c r="Z55" s="41">
        <v>62572</v>
      </c>
      <c r="AA55" s="4">
        <f t="shared" si="122"/>
        <v>63198</v>
      </c>
      <c r="AB55" s="4">
        <f t="shared" si="122"/>
        <v>63830</v>
      </c>
      <c r="AC55" s="8">
        <f t="shared" si="107"/>
        <v>64469</v>
      </c>
      <c r="AD55" s="8">
        <f t="shared" si="89"/>
        <v>65437</v>
      </c>
      <c r="AE55" s="8">
        <f t="shared" si="90"/>
        <v>67237</v>
      </c>
      <c r="AF55" s="8">
        <f t="shared" si="90"/>
        <v>69087</v>
      </c>
      <c r="AG55" s="8">
        <f t="shared" si="108"/>
        <v>69087</v>
      </c>
      <c r="AH55" s="8">
        <f t="shared" si="109"/>
        <v>72542</v>
      </c>
      <c r="AI55" s="8">
        <f t="shared" si="110"/>
        <v>77258</v>
      </c>
      <c r="AJ55" s="8">
        <f t="shared" si="111"/>
        <v>81508</v>
      </c>
      <c r="AK55" s="114">
        <f t="shared" si="112"/>
        <v>84769</v>
      </c>
      <c r="AL55" s="41">
        <v>60592</v>
      </c>
      <c r="AM55" s="4">
        <f t="shared" si="123"/>
        <v>61198</v>
      </c>
      <c r="AN55" s="2">
        <f t="shared" si="92"/>
        <v>61810</v>
      </c>
      <c r="AO55" s="16">
        <f t="shared" si="113"/>
        <v>62429</v>
      </c>
      <c r="AP55" s="8">
        <f t="shared" si="93"/>
        <v>63366</v>
      </c>
      <c r="AQ55" s="8">
        <f t="shared" si="94"/>
        <v>65109</v>
      </c>
      <c r="AR55" s="8">
        <f t="shared" si="94"/>
        <v>66900</v>
      </c>
      <c r="AS55" s="133">
        <f t="shared" si="114"/>
        <v>66900</v>
      </c>
      <c r="AT55" s="133">
        <f t="shared" si="115"/>
        <v>70245</v>
      </c>
      <c r="AU55" s="108">
        <f t="shared" si="116"/>
        <v>74811</v>
      </c>
      <c r="AV55" s="8">
        <f t="shared" si="117"/>
        <v>78926</v>
      </c>
      <c r="AW55" s="114">
        <f t="shared" si="118"/>
        <v>82084</v>
      </c>
    </row>
    <row r="56" spans="1:49" x14ac:dyDescent="0.2">
      <c r="A56" s="132">
        <v>20</v>
      </c>
      <c r="B56" s="41">
        <v>61012</v>
      </c>
      <c r="C56" s="4">
        <f t="shared" si="120"/>
        <v>61623</v>
      </c>
      <c r="D56" s="4">
        <f t="shared" si="119"/>
        <v>62240</v>
      </c>
      <c r="E56" s="8">
        <f t="shared" si="95"/>
        <v>62863</v>
      </c>
      <c r="F56" s="8">
        <f t="shared" si="81"/>
        <v>63806</v>
      </c>
      <c r="G56" s="8">
        <f t="shared" si="82"/>
        <v>65561</v>
      </c>
      <c r="H56" s="8">
        <f t="shared" si="82"/>
        <v>67364</v>
      </c>
      <c r="I56" s="8">
        <f t="shared" si="96"/>
        <v>67364</v>
      </c>
      <c r="J56" s="8">
        <f t="shared" si="97"/>
        <v>70733</v>
      </c>
      <c r="K56" s="8">
        <f t="shared" si="98"/>
        <v>75331</v>
      </c>
      <c r="L56" s="8">
        <f t="shared" si="99"/>
        <v>79475</v>
      </c>
      <c r="M56" s="114">
        <f t="shared" si="100"/>
        <v>82654</v>
      </c>
      <c r="N56" s="41">
        <v>68240</v>
      </c>
      <c r="O56" s="4">
        <f t="shared" si="121"/>
        <v>68923</v>
      </c>
      <c r="P56" s="4">
        <f t="shared" si="121"/>
        <v>69613</v>
      </c>
      <c r="Q56" s="8">
        <f t="shared" si="101"/>
        <v>70310</v>
      </c>
      <c r="R56" s="8">
        <f t="shared" si="85"/>
        <v>71365</v>
      </c>
      <c r="S56" s="8">
        <f t="shared" si="86"/>
        <v>73328</v>
      </c>
      <c r="T56" s="8">
        <f t="shared" si="86"/>
        <v>75345</v>
      </c>
      <c r="U56" s="8">
        <f t="shared" si="102"/>
        <v>75345</v>
      </c>
      <c r="V56" s="8">
        <f t="shared" si="103"/>
        <v>79113</v>
      </c>
      <c r="W56" s="8">
        <f t="shared" si="104"/>
        <v>84256</v>
      </c>
      <c r="X56" s="8">
        <f t="shared" si="105"/>
        <v>88891</v>
      </c>
      <c r="Y56" s="114">
        <f t="shared" si="106"/>
        <v>92447</v>
      </c>
      <c r="Z56" s="41">
        <v>64046</v>
      </c>
      <c r="AA56" s="4">
        <f t="shared" si="122"/>
        <v>64687</v>
      </c>
      <c r="AB56" s="4">
        <f t="shared" si="122"/>
        <v>65334</v>
      </c>
      <c r="AC56" s="8">
        <f t="shared" si="107"/>
        <v>65988</v>
      </c>
      <c r="AD56" s="8">
        <f t="shared" si="89"/>
        <v>66978</v>
      </c>
      <c r="AE56" s="8">
        <f t="shared" si="90"/>
        <v>68820</v>
      </c>
      <c r="AF56" s="8">
        <f t="shared" si="90"/>
        <v>70713</v>
      </c>
      <c r="AG56" s="8">
        <f t="shared" si="108"/>
        <v>70713</v>
      </c>
      <c r="AH56" s="8">
        <f t="shared" si="109"/>
        <v>74249</v>
      </c>
      <c r="AI56" s="8">
        <f t="shared" si="110"/>
        <v>79076</v>
      </c>
      <c r="AJ56" s="8">
        <f t="shared" si="111"/>
        <v>83426</v>
      </c>
      <c r="AK56" s="114">
        <f t="shared" si="112"/>
        <v>86764</v>
      </c>
      <c r="AL56" s="41">
        <v>62073</v>
      </c>
      <c r="AM56" s="4">
        <f t="shared" si="123"/>
        <v>62694</v>
      </c>
      <c r="AN56" s="2">
        <f t="shared" si="92"/>
        <v>63321</v>
      </c>
      <c r="AO56" s="16">
        <f t="shared" si="113"/>
        <v>63955</v>
      </c>
      <c r="AP56" s="8">
        <f t="shared" si="93"/>
        <v>64915</v>
      </c>
      <c r="AQ56" s="8">
        <f t="shared" si="94"/>
        <v>66701</v>
      </c>
      <c r="AR56" s="8">
        <f t="shared" si="94"/>
        <v>68536</v>
      </c>
      <c r="AS56" s="133">
        <f t="shared" si="114"/>
        <v>68536</v>
      </c>
      <c r="AT56" s="133">
        <f t="shared" si="115"/>
        <v>71963</v>
      </c>
      <c r="AU56" s="108">
        <f t="shared" si="116"/>
        <v>76641</v>
      </c>
      <c r="AV56" s="8">
        <f t="shared" si="117"/>
        <v>80857</v>
      </c>
      <c r="AW56" s="114">
        <f t="shared" si="118"/>
        <v>84092</v>
      </c>
    </row>
    <row r="57" spans="1:49" x14ac:dyDescent="0.2">
      <c r="A57" s="132">
        <v>21</v>
      </c>
      <c r="B57" s="41">
        <v>62521</v>
      </c>
      <c r="C57" s="4">
        <f t="shared" si="120"/>
        <v>63147</v>
      </c>
      <c r="D57" s="4">
        <f t="shared" si="119"/>
        <v>63779</v>
      </c>
      <c r="E57" s="8">
        <f t="shared" si="95"/>
        <v>64417</v>
      </c>
      <c r="F57" s="8">
        <f t="shared" si="81"/>
        <v>65384</v>
      </c>
      <c r="G57" s="8">
        <f t="shared" si="82"/>
        <v>67183</v>
      </c>
      <c r="H57" s="8">
        <f t="shared" si="82"/>
        <v>69031</v>
      </c>
      <c r="I57" s="8">
        <f t="shared" si="96"/>
        <v>69031</v>
      </c>
      <c r="J57" s="8">
        <f t="shared" si="97"/>
        <v>72483</v>
      </c>
      <c r="K57" s="8">
        <f t="shared" si="98"/>
        <v>77195</v>
      </c>
      <c r="L57" s="8">
        <f t="shared" si="99"/>
        <v>81441</v>
      </c>
      <c r="M57" s="114">
        <f t="shared" si="100"/>
        <v>84699</v>
      </c>
      <c r="N57" s="41">
        <v>69750</v>
      </c>
      <c r="O57" s="4">
        <f t="shared" si="121"/>
        <v>70448</v>
      </c>
      <c r="P57" s="4">
        <f t="shared" si="121"/>
        <v>71153</v>
      </c>
      <c r="Q57" s="8">
        <f t="shared" si="101"/>
        <v>71865</v>
      </c>
      <c r="R57" s="8">
        <f t="shared" si="85"/>
        <v>72943</v>
      </c>
      <c r="S57" s="8">
        <f t="shared" si="86"/>
        <v>74949</v>
      </c>
      <c r="T57" s="8">
        <f t="shared" si="86"/>
        <v>77011</v>
      </c>
      <c r="U57" s="8">
        <f t="shared" si="102"/>
        <v>77011</v>
      </c>
      <c r="V57" s="8">
        <f t="shared" si="103"/>
        <v>80862</v>
      </c>
      <c r="W57" s="8">
        <f t="shared" si="104"/>
        <v>86119</v>
      </c>
      <c r="X57" s="8">
        <f t="shared" si="105"/>
        <v>90856</v>
      </c>
      <c r="Y57" s="114">
        <f t="shared" si="106"/>
        <v>94491</v>
      </c>
      <c r="Z57" s="41">
        <v>65557</v>
      </c>
      <c r="AA57" s="4">
        <f t="shared" si="122"/>
        <v>66213</v>
      </c>
      <c r="AB57" s="4">
        <f t="shared" si="122"/>
        <v>66876</v>
      </c>
      <c r="AC57" s="8">
        <f t="shared" si="107"/>
        <v>67545</v>
      </c>
      <c r="AD57" s="8">
        <f t="shared" si="89"/>
        <v>68559</v>
      </c>
      <c r="AE57" s="8">
        <f t="shared" si="90"/>
        <v>70445</v>
      </c>
      <c r="AF57" s="8">
        <f t="shared" si="90"/>
        <v>72383</v>
      </c>
      <c r="AG57" s="8">
        <f t="shared" si="108"/>
        <v>72383</v>
      </c>
      <c r="AH57" s="8">
        <f t="shared" si="109"/>
        <v>76003</v>
      </c>
      <c r="AI57" s="8">
        <f t="shared" si="110"/>
        <v>80944</v>
      </c>
      <c r="AJ57" s="8">
        <f t="shared" si="111"/>
        <v>85396</v>
      </c>
      <c r="AK57" s="114">
        <f t="shared" si="112"/>
        <v>88812</v>
      </c>
      <c r="AL57" s="41">
        <v>63585</v>
      </c>
      <c r="AM57" s="4">
        <f t="shared" si="123"/>
        <v>64221</v>
      </c>
      <c r="AN57" s="2">
        <f>ROUNDUP(AM57*1.01,0)</f>
        <v>64864</v>
      </c>
      <c r="AO57" s="16">
        <f t="shared" si="113"/>
        <v>65513</v>
      </c>
      <c r="AP57" s="8">
        <f t="shared" si="93"/>
        <v>66496</v>
      </c>
      <c r="AQ57" s="8">
        <f t="shared" si="94"/>
        <v>68325</v>
      </c>
      <c r="AR57" s="8">
        <f t="shared" si="94"/>
        <v>70204</v>
      </c>
      <c r="AS57" s="133">
        <f t="shared" si="114"/>
        <v>70204</v>
      </c>
      <c r="AT57" s="133">
        <f t="shared" si="115"/>
        <v>73715</v>
      </c>
      <c r="AU57" s="108">
        <f t="shared" si="116"/>
        <v>78507</v>
      </c>
      <c r="AV57" s="8">
        <f t="shared" si="117"/>
        <v>82825</v>
      </c>
      <c r="AW57" s="114">
        <f t="shared" si="118"/>
        <v>86138</v>
      </c>
    </row>
    <row r="58" spans="1:49" x14ac:dyDescent="0.2">
      <c r="A58" s="132">
        <v>22</v>
      </c>
      <c r="B58" s="41">
        <v>64074</v>
      </c>
      <c r="C58" s="4">
        <f t="shared" si="120"/>
        <v>64715</v>
      </c>
      <c r="D58" s="4">
        <f t="shared" si="119"/>
        <v>65363</v>
      </c>
      <c r="E58" s="8">
        <f t="shared" si="95"/>
        <v>66017</v>
      </c>
      <c r="F58" s="8">
        <f t="shared" si="81"/>
        <v>67008</v>
      </c>
      <c r="G58" s="8">
        <f t="shared" si="82"/>
        <v>68851</v>
      </c>
      <c r="H58" s="8">
        <f t="shared" si="82"/>
        <v>70745</v>
      </c>
      <c r="I58" s="8">
        <f t="shared" si="96"/>
        <v>70745</v>
      </c>
      <c r="J58" s="8">
        <f t="shared" si="97"/>
        <v>74283</v>
      </c>
      <c r="K58" s="8">
        <f t="shared" si="98"/>
        <v>79112</v>
      </c>
      <c r="L58" s="8">
        <f t="shared" si="99"/>
        <v>83464</v>
      </c>
      <c r="M58" s="114">
        <f t="shared" si="100"/>
        <v>86803</v>
      </c>
      <c r="N58" s="41">
        <v>71302</v>
      </c>
      <c r="O58" s="4">
        <f t="shared" ref="O58:P60" si="124">ROUNDUP(N58*1.01,0)</f>
        <v>72016</v>
      </c>
      <c r="P58" s="4">
        <f t="shared" si="124"/>
        <v>72737</v>
      </c>
      <c r="Q58" s="8">
        <f t="shared" si="101"/>
        <v>73465</v>
      </c>
      <c r="R58" s="8">
        <f t="shared" si="85"/>
        <v>74567</v>
      </c>
      <c r="S58" s="8">
        <f t="shared" si="86"/>
        <v>76618</v>
      </c>
      <c r="T58" s="8">
        <f t="shared" si="86"/>
        <v>78725</v>
      </c>
      <c r="U58" s="8">
        <f t="shared" si="102"/>
        <v>78725</v>
      </c>
      <c r="V58" s="8">
        <f t="shared" si="103"/>
        <v>82662</v>
      </c>
      <c r="W58" s="8">
        <f t="shared" si="104"/>
        <v>88036</v>
      </c>
      <c r="X58" s="8">
        <f t="shared" si="105"/>
        <v>92878</v>
      </c>
      <c r="Y58" s="114">
        <f t="shared" si="106"/>
        <v>96594</v>
      </c>
      <c r="Z58" s="41">
        <v>67104</v>
      </c>
      <c r="AA58" s="4">
        <f t="shared" ref="AA58:AB60" si="125">ROUNDUP(Z58*1.01,0)</f>
        <v>67776</v>
      </c>
      <c r="AB58" s="4">
        <f t="shared" si="125"/>
        <v>68454</v>
      </c>
      <c r="AC58" s="8">
        <f t="shared" si="107"/>
        <v>69139</v>
      </c>
      <c r="AD58" s="8">
        <f t="shared" si="89"/>
        <v>70177</v>
      </c>
      <c r="AE58" s="8">
        <f t="shared" si="90"/>
        <v>72107</v>
      </c>
      <c r="AF58" s="8">
        <f t="shared" si="90"/>
        <v>74090</v>
      </c>
      <c r="AG58" s="8">
        <f t="shared" si="108"/>
        <v>74090</v>
      </c>
      <c r="AH58" s="8">
        <f t="shared" si="109"/>
        <v>77795</v>
      </c>
      <c r="AI58" s="8">
        <f t="shared" si="110"/>
        <v>82852</v>
      </c>
      <c r="AJ58" s="8">
        <f t="shared" si="111"/>
        <v>87409</v>
      </c>
      <c r="AK58" s="114">
        <f t="shared" si="112"/>
        <v>90906</v>
      </c>
      <c r="AL58" s="41">
        <v>65133</v>
      </c>
      <c r="AM58" s="4">
        <f t="shared" si="123"/>
        <v>65785</v>
      </c>
      <c r="AN58" s="2">
        <f>ROUNDUP(AM58*1.01,0)</f>
        <v>66443</v>
      </c>
      <c r="AO58" s="16">
        <f t="shared" si="113"/>
        <v>67108</v>
      </c>
      <c r="AP58" s="8">
        <f t="shared" si="93"/>
        <v>68115</v>
      </c>
      <c r="AQ58" s="8">
        <f t="shared" si="94"/>
        <v>69989</v>
      </c>
      <c r="AR58" s="8">
        <f t="shared" si="94"/>
        <v>71914</v>
      </c>
      <c r="AS58" s="133">
        <f t="shared" si="114"/>
        <v>71914</v>
      </c>
      <c r="AT58" s="133">
        <f t="shared" si="115"/>
        <v>75510</v>
      </c>
      <c r="AU58" s="108">
        <f t="shared" si="116"/>
        <v>80419</v>
      </c>
      <c r="AV58" s="8">
        <f t="shared" si="117"/>
        <v>84843</v>
      </c>
      <c r="AW58" s="114">
        <f t="shared" si="118"/>
        <v>88237</v>
      </c>
    </row>
    <row r="59" spans="1:49" x14ac:dyDescent="0.2">
      <c r="A59" s="132">
        <v>23</v>
      </c>
      <c r="B59" s="41">
        <v>65661</v>
      </c>
      <c r="C59" s="4">
        <f t="shared" si="120"/>
        <v>66318</v>
      </c>
      <c r="D59" s="4">
        <f t="shared" si="119"/>
        <v>66982</v>
      </c>
      <c r="E59" s="8">
        <f t="shared" si="95"/>
        <v>67652</v>
      </c>
      <c r="F59" s="8">
        <f t="shared" si="81"/>
        <v>68667</v>
      </c>
      <c r="G59" s="8">
        <f t="shared" si="82"/>
        <v>70556</v>
      </c>
      <c r="H59" s="8">
        <f t="shared" si="82"/>
        <v>72497</v>
      </c>
      <c r="I59" s="8">
        <f t="shared" si="96"/>
        <v>72497</v>
      </c>
      <c r="J59" s="8">
        <f t="shared" si="97"/>
        <v>76122</v>
      </c>
      <c r="K59" s="8">
        <f t="shared" si="98"/>
        <v>81070</v>
      </c>
      <c r="L59" s="8">
        <f t="shared" si="99"/>
        <v>85529</v>
      </c>
      <c r="M59" s="114">
        <f t="shared" si="100"/>
        <v>88951</v>
      </c>
      <c r="N59" s="41">
        <v>72884</v>
      </c>
      <c r="O59" s="4">
        <f t="shared" si="124"/>
        <v>73613</v>
      </c>
      <c r="P59" s="4">
        <f t="shared" si="124"/>
        <v>74350</v>
      </c>
      <c r="Q59" s="8">
        <f t="shared" si="101"/>
        <v>75094</v>
      </c>
      <c r="R59" s="8">
        <f t="shared" si="85"/>
        <v>76221</v>
      </c>
      <c r="S59" s="8">
        <f t="shared" si="86"/>
        <v>78318</v>
      </c>
      <c r="T59" s="8">
        <f t="shared" si="86"/>
        <v>80472</v>
      </c>
      <c r="U59" s="8">
        <f t="shared" si="102"/>
        <v>80472</v>
      </c>
      <c r="V59" s="8">
        <f t="shared" si="103"/>
        <v>84496</v>
      </c>
      <c r="W59" s="8">
        <f t="shared" si="104"/>
        <v>89989</v>
      </c>
      <c r="X59" s="8">
        <f t="shared" si="105"/>
        <v>94939</v>
      </c>
      <c r="Y59" s="114">
        <f t="shared" si="106"/>
        <v>98737</v>
      </c>
      <c r="Z59" s="41">
        <v>68692</v>
      </c>
      <c r="AA59" s="4">
        <f t="shared" si="125"/>
        <v>69379</v>
      </c>
      <c r="AB59" s="4">
        <f t="shared" si="125"/>
        <v>70073</v>
      </c>
      <c r="AC59" s="8">
        <f t="shared" si="107"/>
        <v>70774</v>
      </c>
      <c r="AD59" s="8">
        <f t="shared" si="89"/>
        <v>71836</v>
      </c>
      <c r="AE59" s="8">
        <f t="shared" si="90"/>
        <v>73812</v>
      </c>
      <c r="AF59" s="8">
        <f t="shared" si="90"/>
        <v>75842</v>
      </c>
      <c r="AG59" s="8">
        <f t="shared" si="108"/>
        <v>75842</v>
      </c>
      <c r="AH59" s="8">
        <f t="shared" si="109"/>
        <v>79635</v>
      </c>
      <c r="AI59" s="8">
        <f t="shared" si="110"/>
        <v>84812</v>
      </c>
      <c r="AJ59" s="8">
        <f t="shared" si="111"/>
        <v>89477</v>
      </c>
      <c r="AK59" s="114">
        <f t="shared" si="112"/>
        <v>93057</v>
      </c>
      <c r="AL59" s="41">
        <v>66715</v>
      </c>
      <c r="AM59" s="4">
        <f t="shared" si="123"/>
        <v>67383</v>
      </c>
      <c r="AN59" s="2">
        <f>ROUNDUP(AM59*1.01,0)</f>
        <v>68057</v>
      </c>
      <c r="AO59" s="16">
        <f t="shared" si="113"/>
        <v>68738</v>
      </c>
      <c r="AP59" s="8">
        <f t="shared" si="93"/>
        <v>69770</v>
      </c>
      <c r="AQ59" s="8">
        <f t="shared" si="94"/>
        <v>71689</v>
      </c>
      <c r="AR59" s="8">
        <f t="shared" si="94"/>
        <v>73661</v>
      </c>
      <c r="AS59" s="133">
        <f t="shared" si="114"/>
        <v>73661</v>
      </c>
      <c r="AT59" s="133">
        <f t="shared" si="115"/>
        <v>77345</v>
      </c>
      <c r="AU59" s="108">
        <f t="shared" si="116"/>
        <v>82373</v>
      </c>
      <c r="AV59" s="8">
        <f t="shared" si="117"/>
        <v>86904</v>
      </c>
      <c r="AW59" s="114">
        <f t="shared" si="118"/>
        <v>90381</v>
      </c>
    </row>
    <row r="60" spans="1:49" ht="12.75" thickBot="1" x14ac:dyDescent="0.25">
      <c r="A60" s="132" t="s">
        <v>5</v>
      </c>
      <c r="B60" s="42">
        <v>67290</v>
      </c>
      <c r="C60" s="3">
        <v>67290</v>
      </c>
      <c r="D60" s="3">
        <f t="shared" si="119"/>
        <v>67963</v>
      </c>
      <c r="E60" s="9">
        <f t="shared" si="95"/>
        <v>68643</v>
      </c>
      <c r="F60" s="9">
        <f t="shared" si="81"/>
        <v>69673</v>
      </c>
      <c r="G60" s="9">
        <f t="shared" si="82"/>
        <v>71590</v>
      </c>
      <c r="H60" s="9">
        <f t="shared" si="82"/>
        <v>73559</v>
      </c>
      <c r="I60" s="9">
        <f t="shared" si="96"/>
        <v>73559</v>
      </c>
      <c r="J60" s="9">
        <f t="shared" si="97"/>
        <v>77237</v>
      </c>
      <c r="K60" s="9">
        <f t="shared" si="98"/>
        <v>82258</v>
      </c>
      <c r="L60" s="9">
        <f t="shared" si="99"/>
        <v>86783</v>
      </c>
      <c r="M60" s="115">
        <f t="shared" si="100"/>
        <v>90255</v>
      </c>
      <c r="N60" s="42">
        <v>74518</v>
      </c>
      <c r="O60" s="3">
        <v>74518</v>
      </c>
      <c r="P60" s="3">
        <f t="shared" si="124"/>
        <v>75264</v>
      </c>
      <c r="Q60" s="9">
        <f t="shared" si="101"/>
        <v>76017</v>
      </c>
      <c r="R60" s="9">
        <f t="shared" si="85"/>
        <v>77158</v>
      </c>
      <c r="S60" s="9">
        <f t="shared" si="86"/>
        <v>79280</v>
      </c>
      <c r="T60" s="9">
        <f t="shared" si="86"/>
        <v>81461</v>
      </c>
      <c r="U60" s="9">
        <f t="shared" si="102"/>
        <v>81461</v>
      </c>
      <c r="V60" s="9">
        <f t="shared" si="103"/>
        <v>85535</v>
      </c>
      <c r="W60" s="9">
        <f t="shared" si="104"/>
        <v>91095</v>
      </c>
      <c r="X60" s="9">
        <f t="shared" si="105"/>
        <v>96106</v>
      </c>
      <c r="Y60" s="115">
        <f t="shared" si="106"/>
        <v>99951</v>
      </c>
      <c r="Z60" s="42">
        <v>70321</v>
      </c>
      <c r="AA60" s="3">
        <v>70321</v>
      </c>
      <c r="AB60" s="3">
        <f t="shared" si="125"/>
        <v>71025</v>
      </c>
      <c r="AC60" s="9">
        <f t="shared" si="107"/>
        <v>71736</v>
      </c>
      <c r="AD60" s="9">
        <f t="shared" si="89"/>
        <v>72813</v>
      </c>
      <c r="AE60" s="9">
        <f t="shared" si="90"/>
        <v>74816</v>
      </c>
      <c r="AF60" s="9">
        <f t="shared" si="90"/>
        <v>76874</v>
      </c>
      <c r="AG60" s="9">
        <f t="shared" si="108"/>
        <v>76874</v>
      </c>
      <c r="AH60" s="9">
        <f t="shared" si="109"/>
        <v>80718</v>
      </c>
      <c r="AI60" s="9">
        <f t="shared" si="110"/>
        <v>85965</v>
      </c>
      <c r="AJ60" s="9">
        <f t="shared" si="111"/>
        <v>90694</v>
      </c>
      <c r="AK60" s="115">
        <f t="shared" si="112"/>
        <v>94322</v>
      </c>
      <c r="AL60" s="42">
        <v>68350</v>
      </c>
      <c r="AM60" s="3">
        <v>68350</v>
      </c>
      <c r="AN60" s="6">
        <f>ROUNDUP(AM60*1.01,0)</f>
        <v>69034</v>
      </c>
      <c r="AO60" s="17">
        <f t="shared" si="113"/>
        <v>69725</v>
      </c>
      <c r="AP60" s="9">
        <f t="shared" si="93"/>
        <v>70771</v>
      </c>
      <c r="AQ60" s="9">
        <f t="shared" si="94"/>
        <v>72718</v>
      </c>
      <c r="AR60" s="9">
        <f t="shared" si="94"/>
        <v>74718</v>
      </c>
      <c r="AS60" s="43">
        <f t="shared" si="114"/>
        <v>74718</v>
      </c>
      <c r="AT60" s="43">
        <f t="shared" si="115"/>
        <v>78454</v>
      </c>
      <c r="AU60" s="60">
        <f t="shared" si="116"/>
        <v>83554</v>
      </c>
      <c r="AV60" s="9">
        <f t="shared" si="117"/>
        <v>88150</v>
      </c>
      <c r="AW60" s="115">
        <f t="shared" si="118"/>
        <v>91676</v>
      </c>
    </row>
    <row r="61" spans="1:49" x14ac:dyDescent="0.2">
      <c r="B61" s="125"/>
      <c r="C61" s="4"/>
      <c r="D61" s="4"/>
      <c r="E61" s="10"/>
      <c r="F61" s="14"/>
      <c r="G61" s="14"/>
      <c r="H61" s="10"/>
      <c r="I61" s="10"/>
      <c r="J61" s="10"/>
      <c r="K61" s="10"/>
      <c r="L61" s="10"/>
      <c r="M61" s="14"/>
      <c r="N61" s="125"/>
      <c r="O61" s="4"/>
      <c r="P61" s="34"/>
      <c r="Q61" s="10"/>
      <c r="R61" s="14"/>
      <c r="S61" s="14"/>
      <c r="T61" s="10"/>
      <c r="U61" s="25"/>
      <c r="V61" s="10"/>
      <c r="W61" s="10"/>
      <c r="X61" s="10"/>
      <c r="Y61" s="14"/>
      <c r="Z61" s="125"/>
      <c r="AA61" s="4"/>
      <c r="AB61" s="34"/>
      <c r="AC61" s="10"/>
      <c r="AD61" s="14"/>
      <c r="AE61" s="14"/>
      <c r="AF61" s="10"/>
      <c r="AG61" s="25"/>
      <c r="AH61" s="10"/>
      <c r="AI61" s="10"/>
      <c r="AJ61" s="10"/>
      <c r="AK61" s="14"/>
      <c r="AL61" s="125"/>
      <c r="AM61" s="4"/>
      <c r="AN61" s="33"/>
    </row>
    <row r="62" spans="1:49" ht="15" customHeight="1" thickBot="1" x14ac:dyDescent="0.25">
      <c r="A62" s="158" t="s">
        <v>22</v>
      </c>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row>
    <row r="63" spans="1:49" ht="13.9" customHeight="1" x14ac:dyDescent="0.2">
      <c r="A63" s="132" t="s">
        <v>36</v>
      </c>
      <c r="B63" s="154" t="s">
        <v>31</v>
      </c>
      <c r="C63" s="155"/>
      <c r="D63" s="155"/>
      <c r="E63" s="155"/>
      <c r="F63" s="155"/>
      <c r="G63" s="155"/>
      <c r="H63" s="155"/>
      <c r="I63" s="155"/>
      <c r="J63" s="155"/>
      <c r="K63" s="155"/>
      <c r="L63" s="155"/>
      <c r="M63" s="156"/>
      <c r="N63" s="154" t="s">
        <v>0</v>
      </c>
      <c r="O63" s="155"/>
      <c r="P63" s="155"/>
      <c r="Q63" s="155"/>
      <c r="R63" s="155"/>
      <c r="S63" s="155"/>
      <c r="T63" s="155"/>
      <c r="U63" s="155"/>
      <c r="V63" s="155"/>
      <c r="W63" s="155"/>
      <c r="X63" s="155"/>
      <c r="Y63" s="156"/>
      <c r="Z63" s="154" t="s">
        <v>1</v>
      </c>
      <c r="AA63" s="155"/>
      <c r="AB63" s="155"/>
      <c r="AC63" s="155"/>
      <c r="AD63" s="155"/>
      <c r="AE63" s="155"/>
      <c r="AF63" s="155"/>
      <c r="AG63" s="155"/>
      <c r="AH63" s="155"/>
      <c r="AI63" s="155"/>
      <c r="AJ63" s="155"/>
      <c r="AK63" s="156"/>
      <c r="AL63" s="154" t="s">
        <v>2</v>
      </c>
      <c r="AM63" s="155"/>
      <c r="AN63" s="155"/>
      <c r="AO63" s="155"/>
      <c r="AP63" s="155"/>
      <c r="AQ63" s="155"/>
      <c r="AR63" s="155"/>
      <c r="AS63" s="155"/>
      <c r="AT63" s="155"/>
      <c r="AU63" s="155"/>
      <c r="AV63" s="155"/>
      <c r="AW63" s="156"/>
    </row>
    <row r="64" spans="1:49" s="31" customFormat="1" ht="12.75" thickBot="1" x14ac:dyDescent="0.25">
      <c r="A64" s="132"/>
      <c r="B64" s="39">
        <v>2014</v>
      </c>
      <c r="C64" s="36">
        <v>2015</v>
      </c>
      <c r="D64" s="36">
        <v>2016</v>
      </c>
      <c r="E64" s="37">
        <v>2017</v>
      </c>
      <c r="F64" s="37">
        <v>2018</v>
      </c>
      <c r="G64" s="37">
        <v>2019</v>
      </c>
      <c r="H64" s="38">
        <v>2020</v>
      </c>
      <c r="I64" s="38">
        <v>2021</v>
      </c>
      <c r="J64" s="38">
        <v>2022</v>
      </c>
      <c r="K64" s="38">
        <v>2023</v>
      </c>
      <c r="L64" s="38">
        <v>2024</v>
      </c>
      <c r="M64" s="40">
        <v>2025</v>
      </c>
      <c r="N64" s="39">
        <v>2014</v>
      </c>
      <c r="O64" s="36">
        <v>2015</v>
      </c>
      <c r="P64" s="36">
        <v>2016</v>
      </c>
      <c r="Q64" s="37">
        <v>2017</v>
      </c>
      <c r="R64" s="37">
        <v>2018</v>
      </c>
      <c r="S64" s="37">
        <v>2019</v>
      </c>
      <c r="T64" s="38">
        <v>2020</v>
      </c>
      <c r="U64" s="38">
        <v>2021</v>
      </c>
      <c r="V64" s="38">
        <v>2022</v>
      </c>
      <c r="W64" s="38">
        <v>2023</v>
      </c>
      <c r="X64" s="38">
        <v>2024</v>
      </c>
      <c r="Y64" s="40">
        <v>2025</v>
      </c>
      <c r="Z64" s="39">
        <v>2014</v>
      </c>
      <c r="AA64" s="36">
        <v>2015</v>
      </c>
      <c r="AB64" s="36">
        <v>2016</v>
      </c>
      <c r="AC64" s="37">
        <v>2017</v>
      </c>
      <c r="AD64" s="37">
        <v>2018</v>
      </c>
      <c r="AE64" s="37">
        <v>2019</v>
      </c>
      <c r="AF64" s="38">
        <v>2020</v>
      </c>
      <c r="AG64" s="38">
        <v>2021</v>
      </c>
      <c r="AH64" s="38">
        <v>2022</v>
      </c>
      <c r="AI64" s="38">
        <v>2023</v>
      </c>
      <c r="AJ64" s="38">
        <v>2024</v>
      </c>
      <c r="AK64" s="40">
        <v>2025</v>
      </c>
      <c r="AL64" s="39">
        <v>2014</v>
      </c>
      <c r="AM64" s="36">
        <v>2015</v>
      </c>
      <c r="AN64" s="36">
        <v>2016</v>
      </c>
      <c r="AO64" s="37">
        <v>2017</v>
      </c>
      <c r="AP64" s="37">
        <v>2018</v>
      </c>
      <c r="AQ64" s="38">
        <v>2019</v>
      </c>
      <c r="AR64" s="38">
        <v>2020</v>
      </c>
      <c r="AS64" s="38">
        <v>2021</v>
      </c>
      <c r="AT64" s="38">
        <v>2022</v>
      </c>
      <c r="AU64" s="38">
        <v>2023</v>
      </c>
      <c r="AV64" s="38">
        <v>2024</v>
      </c>
      <c r="AW64" s="40">
        <v>2025</v>
      </c>
    </row>
    <row r="65" spans="1:49" x14ac:dyDescent="0.2">
      <c r="A65" s="132">
        <v>14</v>
      </c>
      <c r="B65" s="41">
        <v>52653</v>
      </c>
      <c r="C65" s="2">
        <f t="shared" ref="C65:D77" si="126">ROUNDUP(B65*1.01,0)</f>
        <v>53180</v>
      </c>
      <c r="D65" s="2">
        <f t="shared" si="126"/>
        <v>53712</v>
      </c>
      <c r="E65" s="8">
        <f>ROUNDUP(D65*1.01,0)</f>
        <v>54250</v>
      </c>
      <c r="F65" s="8">
        <f t="shared" ref="F65:F78" si="127">ROUNDUP(E65*1.015,0)</f>
        <v>55064</v>
      </c>
      <c r="G65" s="8">
        <f t="shared" ref="G65:H78" si="128">ROUNDUP(F65*1.0275,0)</f>
        <v>56579</v>
      </c>
      <c r="H65" s="8">
        <f t="shared" si="128"/>
        <v>58135</v>
      </c>
      <c r="I65" s="8">
        <f>H65</f>
        <v>58135</v>
      </c>
      <c r="J65" s="8">
        <f>ROUNDUP(I65*1.05,0)</f>
        <v>61042</v>
      </c>
      <c r="K65" s="8">
        <f>ROUNDUP(J65*1.065,0)</f>
        <v>65010</v>
      </c>
      <c r="L65" s="8">
        <f>ROUNDUP(K65*1.055,0)</f>
        <v>68586</v>
      </c>
      <c r="M65" s="114">
        <f>ROUNDUP(L65*1.04,0)</f>
        <v>71330</v>
      </c>
      <c r="N65" s="41">
        <v>59880</v>
      </c>
      <c r="O65" s="2">
        <f t="shared" ref="O65:P75" si="129">ROUNDUP(N65*1.01,0)</f>
        <v>60479</v>
      </c>
      <c r="P65" s="2">
        <f t="shared" si="129"/>
        <v>61084</v>
      </c>
      <c r="Q65" s="8">
        <f>ROUNDUP(P65*1.01,0)</f>
        <v>61695</v>
      </c>
      <c r="R65" s="8">
        <f t="shared" ref="R65:R78" si="130">ROUNDUP(Q65*1.015,0)</f>
        <v>62621</v>
      </c>
      <c r="S65" s="8">
        <f t="shared" ref="S65:T78" si="131">ROUNDUP(R65*1.0275,0)</f>
        <v>64344</v>
      </c>
      <c r="T65" s="8">
        <f t="shared" si="131"/>
        <v>66114</v>
      </c>
      <c r="U65" s="8">
        <f>T65</f>
        <v>66114</v>
      </c>
      <c r="V65" s="8">
        <f>ROUNDUP(U65*1.05,0)</f>
        <v>69420</v>
      </c>
      <c r="W65" s="8">
        <f>ROUNDUP(V65*1.065,0)</f>
        <v>73933</v>
      </c>
      <c r="X65" s="8">
        <f>ROUNDUP(W65*1.055,0)</f>
        <v>78000</v>
      </c>
      <c r="Y65" s="114">
        <f>ROUNDUP(X65*1.04,0)</f>
        <v>81120</v>
      </c>
      <c r="Z65" s="41">
        <v>55681</v>
      </c>
      <c r="AA65" s="2">
        <f t="shared" ref="AA65:AB75" si="132">ROUNDUP(Z65*1.01,0)</f>
        <v>56238</v>
      </c>
      <c r="AB65" s="2">
        <f t="shared" si="132"/>
        <v>56801</v>
      </c>
      <c r="AC65" s="8">
        <f>ROUNDUP(AB65*1.01,0)</f>
        <v>57370</v>
      </c>
      <c r="AD65" s="8">
        <f t="shared" ref="AD65:AD78" si="133">ROUNDUP(AC65*1.015,0)</f>
        <v>58231</v>
      </c>
      <c r="AE65" s="8">
        <f t="shared" ref="AE65:AF78" si="134">ROUNDUP(AD65*1.0275,0)</f>
        <v>59833</v>
      </c>
      <c r="AF65" s="8">
        <f t="shared" si="134"/>
        <v>61479</v>
      </c>
      <c r="AG65" s="8">
        <f>AF65</f>
        <v>61479</v>
      </c>
      <c r="AH65" s="8">
        <f>ROUNDUP(AG65*1.05,0)</f>
        <v>64553</v>
      </c>
      <c r="AI65" s="8">
        <f>ROUNDUP(AH65*1.065,0)</f>
        <v>68749</v>
      </c>
      <c r="AJ65" s="8">
        <f>ROUNDUP(AI65*1.055,0)</f>
        <v>72531</v>
      </c>
      <c r="AK65" s="114">
        <f>ROUNDUP(AJ65*1.04,0)</f>
        <v>75433</v>
      </c>
      <c r="AL65" s="41">
        <v>53709</v>
      </c>
      <c r="AM65" s="2">
        <f t="shared" ref="AM65:AM77" si="135">ROUNDUP(AL65*1.01,0)</f>
        <v>54247</v>
      </c>
      <c r="AN65" s="2">
        <f t="shared" ref="AN65:AN74" si="136">ROUNDUP(AM65*1.01,0)</f>
        <v>54790</v>
      </c>
      <c r="AO65" s="16">
        <f>ROUNDUP(AN65*1.01,0)</f>
        <v>55338</v>
      </c>
      <c r="AP65" s="8">
        <f t="shared" ref="AP65:AP78" si="137">ROUNDUP(AO65*1.015,0)</f>
        <v>56169</v>
      </c>
      <c r="AQ65" s="8">
        <f t="shared" ref="AQ65:AR78" si="138">ROUNDUP(AP65*1.0275,0)</f>
        <v>57714</v>
      </c>
      <c r="AR65" s="8">
        <f t="shared" si="138"/>
        <v>59302</v>
      </c>
      <c r="AS65" s="133">
        <f>AR65</f>
        <v>59302</v>
      </c>
      <c r="AT65" s="133">
        <f>ROUNDUP(AS65*1.05,0)</f>
        <v>62268</v>
      </c>
      <c r="AU65" s="108">
        <f>ROUNDUP(AT65*1.065,0)</f>
        <v>66316</v>
      </c>
      <c r="AV65" s="8">
        <f>ROUNDUP(AU65*1.055,0)</f>
        <v>69964</v>
      </c>
      <c r="AW65" s="114">
        <f>ROUNDUP(AV65*1.04,0)</f>
        <v>72763</v>
      </c>
    </row>
    <row r="66" spans="1:49" x14ac:dyDescent="0.2">
      <c r="A66" s="132">
        <v>15</v>
      </c>
      <c r="B66" s="41">
        <v>53963</v>
      </c>
      <c r="C66" s="2">
        <f t="shared" si="126"/>
        <v>54503</v>
      </c>
      <c r="D66" s="2">
        <f t="shared" si="126"/>
        <v>55049</v>
      </c>
      <c r="E66" s="8">
        <f t="shared" ref="E66:E78" si="139">ROUNDUP(D66*1.01,0)</f>
        <v>55600</v>
      </c>
      <c r="F66" s="8">
        <f t="shared" si="127"/>
        <v>56434</v>
      </c>
      <c r="G66" s="8">
        <f t="shared" si="128"/>
        <v>57986</v>
      </c>
      <c r="H66" s="8">
        <f t="shared" si="128"/>
        <v>59581</v>
      </c>
      <c r="I66" s="8">
        <f t="shared" ref="I66:I78" si="140">H66</f>
        <v>59581</v>
      </c>
      <c r="J66" s="8">
        <f t="shared" ref="J66:J78" si="141">ROUNDUP(I66*1.05,0)</f>
        <v>62561</v>
      </c>
      <c r="K66" s="8">
        <f t="shared" ref="K66:K78" si="142">ROUNDUP(J66*1.065,0)</f>
        <v>66628</v>
      </c>
      <c r="L66" s="8">
        <f t="shared" ref="L66:L78" si="143">ROUNDUP(K66*1.055,0)</f>
        <v>70293</v>
      </c>
      <c r="M66" s="114">
        <f t="shared" ref="M66:M78" si="144">ROUNDUP(L66*1.04,0)</f>
        <v>73105</v>
      </c>
      <c r="N66" s="41">
        <v>61186</v>
      </c>
      <c r="O66" s="2">
        <f t="shared" si="129"/>
        <v>61798</v>
      </c>
      <c r="P66" s="2">
        <f t="shared" si="129"/>
        <v>62416</v>
      </c>
      <c r="Q66" s="8">
        <f t="shared" ref="Q66:Q78" si="145">ROUNDUP(P66*1.01,0)</f>
        <v>63041</v>
      </c>
      <c r="R66" s="8">
        <f t="shared" si="130"/>
        <v>63987</v>
      </c>
      <c r="S66" s="8">
        <f t="shared" si="131"/>
        <v>65747</v>
      </c>
      <c r="T66" s="8">
        <f t="shared" si="131"/>
        <v>67556</v>
      </c>
      <c r="U66" s="8">
        <f t="shared" ref="U66:U78" si="146">T66</f>
        <v>67556</v>
      </c>
      <c r="V66" s="8">
        <f t="shared" ref="V66:V78" si="147">ROUNDUP(U66*1.05,0)</f>
        <v>70934</v>
      </c>
      <c r="W66" s="8">
        <f t="shared" ref="W66:W78" si="148">ROUNDUP(V66*1.065,0)</f>
        <v>75545</v>
      </c>
      <c r="X66" s="8">
        <f t="shared" ref="X66:X78" si="149">ROUNDUP(W66*1.055,0)</f>
        <v>79700</v>
      </c>
      <c r="Y66" s="114">
        <f t="shared" ref="Y66:Y78" si="150">ROUNDUP(X66*1.04,0)</f>
        <v>82888</v>
      </c>
      <c r="Z66" s="41">
        <v>56992</v>
      </c>
      <c r="AA66" s="2">
        <f t="shared" si="132"/>
        <v>57562</v>
      </c>
      <c r="AB66" s="2">
        <f t="shared" si="132"/>
        <v>58138</v>
      </c>
      <c r="AC66" s="8">
        <f t="shared" ref="AC66:AC78" si="151">ROUNDUP(AB66*1.01,0)</f>
        <v>58720</v>
      </c>
      <c r="AD66" s="8">
        <f t="shared" si="133"/>
        <v>59601</v>
      </c>
      <c r="AE66" s="8">
        <f t="shared" si="134"/>
        <v>61241</v>
      </c>
      <c r="AF66" s="8">
        <f t="shared" si="134"/>
        <v>62926</v>
      </c>
      <c r="AG66" s="8">
        <f t="shared" ref="AG66:AG78" si="152">AF66</f>
        <v>62926</v>
      </c>
      <c r="AH66" s="8">
        <f t="shared" ref="AH66:AH78" si="153">ROUNDUP(AG66*1.05,0)</f>
        <v>66073</v>
      </c>
      <c r="AI66" s="8">
        <f t="shared" ref="AI66:AI78" si="154">ROUNDUP(AH66*1.065,0)</f>
        <v>70368</v>
      </c>
      <c r="AJ66" s="8">
        <f t="shared" ref="AJ66:AJ78" si="155">ROUNDUP(AI66*1.055,0)</f>
        <v>74239</v>
      </c>
      <c r="AK66" s="114">
        <f t="shared" ref="AK66:AK78" si="156">ROUNDUP(AJ66*1.04,0)</f>
        <v>77209</v>
      </c>
      <c r="AL66" s="41">
        <v>55015</v>
      </c>
      <c r="AM66" s="2">
        <f t="shared" si="135"/>
        <v>55566</v>
      </c>
      <c r="AN66" s="2">
        <f t="shared" si="136"/>
        <v>56122</v>
      </c>
      <c r="AO66" s="16">
        <f t="shared" ref="AO66:AO78" si="157">ROUNDUP(AN66*1.01,0)</f>
        <v>56684</v>
      </c>
      <c r="AP66" s="8">
        <f t="shared" si="137"/>
        <v>57535</v>
      </c>
      <c r="AQ66" s="8">
        <f t="shared" si="138"/>
        <v>59118</v>
      </c>
      <c r="AR66" s="8">
        <f t="shared" si="138"/>
        <v>60744</v>
      </c>
      <c r="AS66" s="133">
        <f t="shared" ref="AS66:AS78" si="158">AR66</f>
        <v>60744</v>
      </c>
      <c r="AT66" s="133">
        <f t="shared" ref="AT66:AT78" si="159">ROUNDUP(AS66*1.05,0)</f>
        <v>63782</v>
      </c>
      <c r="AU66" s="108">
        <f t="shared" ref="AU66:AU78" si="160">ROUNDUP(AT66*1.065,0)</f>
        <v>67928</v>
      </c>
      <c r="AV66" s="8">
        <f t="shared" ref="AV66:AV78" si="161">ROUNDUP(AU66*1.055,0)</f>
        <v>71665</v>
      </c>
      <c r="AW66" s="114">
        <f t="shared" ref="AW66:AW78" si="162">ROUNDUP(AV66*1.04,0)</f>
        <v>74532</v>
      </c>
    </row>
    <row r="67" spans="1:49" x14ac:dyDescent="0.2">
      <c r="A67" s="132">
        <v>16</v>
      </c>
      <c r="B67" s="41">
        <v>55397</v>
      </c>
      <c r="C67" s="2">
        <f t="shared" si="126"/>
        <v>55951</v>
      </c>
      <c r="D67" s="2">
        <f t="shared" si="126"/>
        <v>56511</v>
      </c>
      <c r="E67" s="8">
        <f t="shared" si="139"/>
        <v>57077</v>
      </c>
      <c r="F67" s="8">
        <f t="shared" si="127"/>
        <v>57934</v>
      </c>
      <c r="G67" s="8">
        <f t="shared" si="128"/>
        <v>59528</v>
      </c>
      <c r="H67" s="8">
        <f t="shared" si="128"/>
        <v>61166</v>
      </c>
      <c r="I67" s="8">
        <f t="shared" si="140"/>
        <v>61166</v>
      </c>
      <c r="J67" s="8">
        <f t="shared" si="141"/>
        <v>64225</v>
      </c>
      <c r="K67" s="8">
        <f t="shared" si="142"/>
        <v>68400</v>
      </c>
      <c r="L67" s="8">
        <f t="shared" si="143"/>
        <v>72162</v>
      </c>
      <c r="M67" s="114">
        <f t="shared" si="144"/>
        <v>75049</v>
      </c>
      <c r="N67" s="41">
        <v>62626</v>
      </c>
      <c r="O67" s="2">
        <f t="shared" si="129"/>
        <v>63253</v>
      </c>
      <c r="P67" s="2">
        <f t="shared" si="129"/>
        <v>63886</v>
      </c>
      <c r="Q67" s="8">
        <f t="shared" si="145"/>
        <v>64525</v>
      </c>
      <c r="R67" s="8">
        <f t="shared" si="130"/>
        <v>65493</v>
      </c>
      <c r="S67" s="8">
        <f t="shared" si="131"/>
        <v>67295</v>
      </c>
      <c r="T67" s="8">
        <f t="shared" si="131"/>
        <v>69146</v>
      </c>
      <c r="U67" s="8">
        <f t="shared" si="146"/>
        <v>69146</v>
      </c>
      <c r="V67" s="8">
        <f t="shared" si="147"/>
        <v>72604</v>
      </c>
      <c r="W67" s="8">
        <f t="shared" si="148"/>
        <v>77324</v>
      </c>
      <c r="X67" s="8">
        <f t="shared" si="149"/>
        <v>81577</v>
      </c>
      <c r="Y67" s="114">
        <f t="shared" si="150"/>
        <v>84841</v>
      </c>
      <c r="Z67" s="41">
        <v>58429</v>
      </c>
      <c r="AA67" s="2">
        <f t="shared" si="132"/>
        <v>59014</v>
      </c>
      <c r="AB67" s="2">
        <f t="shared" si="132"/>
        <v>59605</v>
      </c>
      <c r="AC67" s="8">
        <f t="shared" si="151"/>
        <v>60202</v>
      </c>
      <c r="AD67" s="8">
        <f t="shared" si="133"/>
        <v>61106</v>
      </c>
      <c r="AE67" s="8">
        <f t="shared" si="134"/>
        <v>62787</v>
      </c>
      <c r="AF67" s="8">
        <f t="shared" si="134"/>
        <v>64514</v>
      </c>
      <c r="AG67" s="8">
        <f t="shared" si="152"/>
        <v>64514</v>
      </c>
      <c r="AH67" s="8">
        <f t="shared" si="153"/>
        <v>67740</v>
      </c>
      <c r="AI67" s="8">
        <f t="shared" si="154"/>
        <v>72144</v>
      </c>
      <c r="AJ67" s="8">
        <f t="shared" si="155"/>
        <v>76112</v>
      </c>
      <c r="AK67" s="114">
        <f t="shared" si="156"/>
        <v>79157</v>
      </c>
      <c r="AL67" s="41">
        <v>56455</v>
      </c>
      <c r="AM67" s="2">
        <f t="shared" si="135"/>
        <v>57020</v>
      </c>
      <c r="AN67" s="2">
        <f t="shared" si="136"/>
        <v>57591</v>
      </c>
      <c r="AO67" s="16">
        <f t="shared" si="157"/>
        <v>58167</v>
      </c>
      <c r="AP67" s="8">
        <f t="shared" si="137"/>
        <v>59040</v>
      </c>
      <c r="AQ67" s="8">
        <f t="shared" si="138"/>
        <v>60664</v>
      </c>
      <c r="AR67" s="8">
        <f t="shared" si="138"/>
        <v>62333</v>
      </c>
      <c r="AS67" s="133">
        <f t="shared" si="158"/>
        <v>62333</v>
      </c>
      <c r="AT67" s="133">
        <f t="shared" si="159"/>
        <v>65450</v>
      </c>
      <c r="AU67" s="108">
        <f t="shared" si="160"/>
        <v>69705</v>
      </c>
      <c r="AV67" s="8">
        <f t="shared" si="161"/>
        <v>73539</v>
      </c>
      <c r="AW67" s="114">
        <f t="shared" si="162"/>
        <v>76481</v>
      </c>
    </row>
    <row r="68" spans="1:49" x14ac:dyDescent="0.2">
      <c r="A68" s="132">
        <v>17</v>
      </c>
      <c r="B68" s="41">
        <v>56670</v>
      </c>
      <c r="C68" s="2">
        <f t="shared" si="126"/>
        <v>57237</v>
      </c>
      <c r="D68" s="2">
        <f t="shared" si="126"/>
        <v>57810</v>
      </c>
      <c r="E68" s="8">
        <f t="shared" si="139"/>
        <v>58389</v>
      </c>
      <c r="F68" s="8">
        <f t="shared" si="127"/>
        <v>59265</v>
      </c>
      <c r="G68" s="8">
        <f t="shared" si="128"/>
        <v>60895</v>
      </c>
      <c r="H68" s="8">
        <f t="shared" si="128"/>
        <v>62570</v>
      </c>
      <c r="I68" s="8">
        <f t="shared" si="140"/>
        <v>62570</v>
      </c>
      <c r="J68" s="8">
        <f t="shared" si="141"/>
        <v>65699</v>
      </c>
      <c r="K68" s="8">
        <f t="shared" si="142"/>
        <v>69970</v>
      </c>
      <c r="L68" s="8">
        <f t="shared" si="143"/>
        <v>73819</v>
      </c>
      <c r="M68" s="114">
        <f t="shared" si="144"/>
        <v>76772</v>
      </c>
      <c r="N68" s="41">
        <v>63900</v>
      </c>
      <c r="O68" s="2">
        <f t="shared" si="129"/>
        <v>64539</v>
      </c>
      <c r="P68" s="2">
        <f t="shared" si="129"/>
        <v>65185</v>
      </c>
      <c r="Q68" s="8">
        <f t="shared" si="145"/>
        <v>65837</v>
      </c>
      <c r="R68" s="8">
        <f t="shared" si="130"/>
        <v>66825</v>
      </c>
      <c r="S68" s="8">
        <f t="shared" si="131"/>
        <v>68663</v>
      </c>
      <c r="T68" s="8">
        <f t="shared" si="131"/>
        <v>70552</v>
      </c>
      <c r="U68" s="8">
        <f t="shared" si="146"/>
        <v>70552</v>
      </c>
      <c r="V68" s="8">
        <f t="shared" si="147"/>
        <v>74080</v>
      </c>
      <c r="W68" s="8">
        <f t="shared" si="148"/>
        <v>78896</v>
      </c>
      <c r="X68" s="8">
        <f t="shared" si="149"/>
        <v>83236</v>
      </c>
      <c r="Y68" s="114">
        <f t="shared" si="150"/>
        <v>86566</v>
      </c>
      <c r="Z68" s="41">
        <v>59703</v>
      </c>
      <c r="AA68" s="2">
        <f t="shared" si="132"/>
        <v>60301</v>
      </c>
      <c r="AB68" s="2">
        <f t="shared" si="132"/>
        <v>60905</v>
      </c>
      <c r="AC68" s="8">
        <f t="shared" si="151"/>
        <v>61515</v>
      </c>
      <c r="AD68" s="8">
        <f t="shared" si="133"/>
        <v>62438</v>
      </c>
      <c r="AE68" s="8">
        <f t="shared" si="134"/>
        <v>64156</v>
      </c>
      <c r="AF68" s="8">
        <f t="shared" si="134"/>
        <v>65921</v>
      </c>
      <c r="AG68" s="8">
        <f t="shared" si="152"/>
        <v>65921</v>
      </c>
      <c r="AH68" s="8">
        <f t="shared" si="153"/>
        <v>69218</v>
      </c>
      <c r="AI68" s="8">
        <f t="shared" si="154"/>
        <v>73718</v>
      </c>
      <c r="AJ68" s="8">
        <f t="shared" si="155"/>
        <v>77773</v>
      </c>
      <c r="AK68" s="114">
        <f t="shared" si="156"/>
        <v>80884</v>
      </c>
      <c r="AL68" s="41">
        <v>57734</v>
      </c>
      <c r="AM68" s="2">
        <f t="shared" si="135"/>
        <v>58312</v>
      </c>
      <c r="AN68" s="2">
        <f t="shared" si="136"/>
        <v>58896</v>
      </c>
      <c r="AO68" s="16">
        <f t="shared" si="157"/>
        <v>59485</v>
      </c>
      <c r="AP68" s="8">
        <f t="shared" si="137"/>
        <v>60378</v>
      </c>
      <c r="AQ68" s="8">
        <f t="shared" si="138"/>
        <v>62039</v>
      </c>
      <c r="AR68" s="8">
        <f t="shared" si="138"/>
        <v>63746</v>
      </c>
      <c r="AS68" s="133">
        <f t="shared" si="158"/>
        <v>63746</v>
      </c>
      <c r="AT68" s="133">
        <f t="shared" si="159"/>
        <v>66934</v>
      </c>
      <c r="AU68" s="108">
        <f t="shared" si="160"/>
        <v>71285</v>
      </c>
      <c r="AV68" s="8">
        <f t="shared" si="161"/>
        <v>75206</v>
      </c>
      <c r="AW68" s="114">
        <f t="shared" si="162"/>
        <v>78215</v>
      </c>
    </row>
    <row r="69" spans="1:49" x14ac:dyDescent="0.2">
      <c r="A69" s="132">
        <v>18</v>
      </c>
      <c r="B69" s="41">
        <v>58096</v>
      </c>
      <c r="C69" s="4">
        <f t="shared" si="126"/>
        <v>58677</v>
      </c>
      <c r="D69" s="2">
        <f t="shared" si="126"/>
        <v>59264</v>
      </c>
      <c r="E69" s="8">
        <f t="shared" si="139"/>
        <v>59857</v>
      </c>
      <c r="F69" s="8">
        <f t="shared" si="127"/>
        <v>60755</v>
      </c>
      <c r="G69" s="8">
        <f t="shared" si="128"/>
        <v>62426</v>
      </c>
      <c r="H69" s="8">
        <f t="shared" si="128"/>
        <v>64143</v>
      </c>
      <c r="I69" s="8">
        <f t="shared" si="140"/>
        <v>64143</v>
      </c>
      <c r="J69" s="8">
        <f t="shared" si="141"/>
        <v>67351</v>
      </c>
      <c r="K69" s="8">
        <f t="shared" si="142"/>
        <v>71729</v>
      </c>
      <c r="L69" s="8">
        <f t="shared" si="143"/>
        <v>75675</v>
      </c>
      <c r="M69" s="114">
        <f t="shared" si="144"/>
        <v>78702</v>
      </c>
      <c r="N69" s="41">
        <v>65324</v>
      </c>
      <c r="O69" s="4">
        <f t="shared" si="129"/>
        <v>65978</v>
      </c>
      <c r="P69" s="4">
        <f t="shared" si="129"/>
        <v>66638</v>
      </c>
      <c r="Q69" s="8">
        <f t="shared" si="145"/>
        <v>67305</v>
      </c>
      <c r="R69" s="8">
        <f t="shared" si="130"/>
        <v>68315</v>
      </c>
      <c r="S69" s="8">
        <f t="shared" si="131"/>
        <v>70194</v>
      </c>
      <c r="T69" s="8">
        <f t="shared" si="131"/>
        <v>72125</v>
      </c>
      <c r="U69" s="8">
        <f t="shared" si="146"/>
        <v>72125</v>
      </c>
      <c r="V69" s="8">
        <f t="shared" si="147"/>
        <v>75732</v>
      </c>
      <c r="W69" s="8">
        <f t="shared" si="148"/>
        <v>80655</v>
      </c>
      <c r="X69" s="8">
        <f t="shared" si="149"/>
        <v>85092</v>
      </c>
      <c r="Y69" s="114">
        <f t="shared" si="150"/>
        <v>88496</v>
      </c>
      <c r="Z69" s="41">
        <v>61131</v>
      </c>
      <c r="AA69" s="4">
        <f t="shared" si="132"/>
        <v>61743</v>
      </c>
      <c r="AB69" s="4">
        <f t="shared" si="132"/>
        <v>62361</v>
      </c>
      <c r="AC69" s="8">
        <f t="shared" si="151"/>
        <v>62985</v>
      </c>
      <c r="AD69" s="8">
        <f t="shared" si="133"/>
        <v>63930</v>
      </c>
      <c r="AE69" s="8">
        <f t="shared" si="134"/>
        <v>65689</v>
      </c>
      <c r="AF69" s="8">
        <f t="shared" si="134"/>
        <v>67496</v>
      </c>
      <c r="AG69" s="8">
        <f t="shared" si="152"/>
        <v>67496</v>
      </c>
      <c r="AH69" s="8">
        <f t="shared" si="153"/>
        <v>70871</v>
      </c>
      <c r="AI69" s="8">
        <f t="shared" si="154"/>
        <v>75478</v>
      </c>
      <c r="AJ69" s="8">
        <f t="shared" si="155"/>
        <v>79630</v>
      </c>
      <c r="AK69" s="114">
        <f t="shared" si="156"/>
        <v>82816</v>
      </c>
      <c r="AL69" s="41">
        <v>59151</v>
      </c>
      <c r="AM69" s="4">
        <f t="shared" si="135"/>
        <v>59743</v>
      </c>
      <c r="AN69" s="2">
        <f t="shared" si="136"/>
        <v>60341</v>
      </c>
      <c r="AO69" s="16">
        <f t="shared" si="157"/>
        <v>60945</v>
      </c>
      <c r="AP69" s="8">
        <f t="shared" si="137"/>
        <v>61860</v>
      </c>
      <c r="AQ69" s="8">
        <f t="shared" si="138"/>
        <v>63562</v>
      </c>
      <c r="AR69" s="8">
        <f t="shared" si="138"/>
        <v>65310</v>
      </c>
      <c r="AS69" s="133">
        <f t="shared" si="158"/>
        <v>65310</v>
      </c>
      <c r="AT69" s="133">
        <f t="shared" si="159"/>
        <v>68576</v>
      </c>
      <c r="AU69" s="108">
        <f t="shared" si="160"/>
        <v>73034</v>
      </c>
      <c r="AV69" s="8">
        <f t="shared" si="161"/>
        <v>77051</v>
      </c>
      <c r="AW69" s="114">
        <f t="shared" si="162"/>
        <v>80134</v>
      </c>
    </row>
    <row r="70" spans="1:49" x14ac:dyDescent="0.2">
      <c r="A70" s="132">
        <v>19</v>
      </c>
      <c r="B70" s="41">
        <v>59535</v>
      </c>
      <c r="C70" s="4">
        <f t="shared" si="126"/>
        <v>60131</v>
      </c>
      <c r="D70" s="4">
        <f t="shared" si="126"/>
        <v>60733</v>
      </c>
      <c r="E70" s="8">
        <f t="shared" si="139"/>
        <v>61341</v>
      </c>
      <c r="F70" s="8">
        <f t="shared" si="127"/>
        <v>62262</v>
      </c>
      <c r="G70" s="8">
        <f t="shared" si="128"/>
        <v>63975</v>
      </c>
      <c r="H70" s="8">
        <f t="shared" si="128"/>
        <v>65735</v>
      </c>
      <c r="I70" s="8">
        <f t="shared" si="140"/>
        <v>65735</v>
      </c>
      <c r="J70" s="8">
        <f t="shared" si="141"/>
        <v>69022</v>
      </c>
      <c r="K70" s="8">
        <f t="shared" si="142"/>
        <v>73509</v>
      </c>
      <c r="L70" s="8">
        <f t="shared" si="143"/>
        <v>77552</v>
      </c>
      <c r="M70" s="114">
        <f t="shared" si="144"/>
        <v>80655</v>
      </c>
      <c r="N70" s="41">
        <v>66764</v>
      </c>
      <c r="O70" s="4">
        <f t="shared" si="129"/>
        <v>67432</v>
      </c>
      <c r="P70" s="4">
        <f t="shared" si="129"/>
        <v>68107</v>
      </c>
      <c r="Q70" s="8">
        <f t="shared" si="145"/>
        <v>68789</v>
      </c>
      <c r="R70" s="8">
        <f t="shared" si="130"/>
        <v>69821</v>
      </c>
      <c r="S70" s="8">
        <f t="shared" si="131"/>
        <v>71742</v>
      </c>
      <c r="T70" s="8">
        <f t="shared" si="131"/>
        <v>73715</v>
      </c>
      <c r="U70" s="8">
        <f t="shared" si="146"/>
        <v>73715</v>
      </c>
      <c r="V70" s="8">
        <f t="shared" si="147"/>
        <v>77401</v>
      </c>
      <c r="W70" s="8">
        <f t="shared" si="148"/>
        <v>82433</v>
      </c>
      <c r="X70" s="8">
        <f t="shared" si="149"/>
        <v>86967</v>
      </c>
      <c r="Y70" s="114">
        <f t="shared" si="150"/>
        <v>90446</v>
      </c>
      <c r="Z70" s="41">
        <v>62572</v>
      </c>
      <c r="AA70" s="4">
        <f t="shared" si="132"/>
        <v>63198</v>
      </c>
      <c r="AB70" s="4">
        <f t="shared" si="132"/>
        <v>63830</v>
      </c>
      <c r="AC70" s="8">
        <f t="shared" si="151"/>
        <v>64469</v>
      </c>
      <c r="AD70" s="8">
        <f t="shared" si="133"/>
        <v>65437</v>
      </c>
      <c r="AE70" s="8">
        <f t="shared" si="134"/>
        <v>67237</v>
      </c>
      <c r="AF70" s="8">
        <f t="shared" si="134"/>
        <v>69087</v>
      </c>
      <c r="AG70" s="8">
        <f t="shared" si="152"/>
        <v>69087</v>
      </c>
      <c r="AH70" s="8">
        <f t="shared" si="153"/>
        <v>72542</v>
      </c>
      <c r="AI70" s="8">
        <f t="shared" si="154"/>
        <v>77258</v>
      </c>
      <c r="AJ70" s="8">
        <f t="shared" si="155"/>
        <v>81508</v>
      </c>
      <c r="AK70" s="114">
        <f t="shared" si="156"/>
        <v>84769</v>
      </c>
      <c r="AL70" s="41">
        <v>60592</v>
      </c>
      <c r="AM70" s="4">
        <f t="shared" si="135"/>
        <v>61198</v>
      </c>
      <c r="AN70" s="2">
        <f t="shared" si="136"/>
        <v>61810</v>
      </c>
      <c r="AO70" s="16">
        <f t="shared" si="157"/>
        <v>62429</v>
      </c>
      <c r="AP70" s="8">
        <f t="shared" si="137"/>
        <v>63366</v>
      </c>
      <c r="AQ70" s="8">
        <f t="shared" si="138"/>
        <v>65109</v>
      </c>
      <c r="AR70" s="8">
        <f t="shared" si="138"/>
        <v>66900</v>
      </c>
      <c r="AS70" s="133">
        <f t="shared" si="158"/>
        <v>66900</v>
      </c>
      <c r="AT70" s="133">
        <f t="shared" si="159"/>
        <v>70245</v>
      </c>
      <c r="AU70" s="108">
        <f t="shared" si="160"/>
        <v>74811</v>
      </c>
      <c r="AV70" s="8">
        <f t="shared" si="161"/>
        <v>78926</v>
      </c>
      <c r="AW70" s="114">
        <f t="shared" si="162"/>
        <v>82084</v>
      </c>
    </row>
    <row r="71" spans="1:49" x14ac:dyDescent="0.2">
      <c r="A71" s="132">
        <v>20</v>
      </c>
      <c r="B71" s="41">
        <v>61012</v>
      </c>
      <c r="C71" s="4">
        <f t="shared" si="126"/>
        <v>61623</v>
      </c>
      <c r="D71" s="4">
        <f t="shared" si="126"/>
        <v>62240</v>
      </c>
      <c r="E71" s="8">
        <f t="shared" si="139"/>
        <v>62863</v>
      </c>
      <c r="F71" s="8">
        <f t="shared" si="127"/>
        <v>63806</v>
      </c>
      <c r="G71" s="8">
        <f t="shared" si="128"/>
        <v>65561</v>
      </c>
      <c r="H71" s="8">
        <f t="shared" si="128"/>
        <v>67364</v>
      </c>
      <c r="I71" s="8">
        <f t="shared" si="140"/>
        <v>67364</v>
      </c>
      <c r="J71" s="8">
        <f t="shared" si="141"/>
        <v>70733</v>
      </c>
      <c r="K71" s="8">
        <f t="shared" si="142"/>
        <v>75331</v>
      </c>
      <c r="L71" s="8">
        <f t="shared" si="143"/>
        <v>79475</v>
      </c>
      <c r="M71" s="114">
        <f t="shared" si="144"/>
        <v>82654</v>
      </c>
      <c r="N71" s="41">
        <v>68240</v>
      </c>
      <c r="O71" s="4">
        <f t="shared" si="129"/>
        <v>68923</v>
      </c>
      <c r="P71" s="4">
        <f t="shared" si="129"/>
        <v>69613</v>
      </c>
      <c r="Q71" s="8">
        <f t="shared" si="145"/>
        <v>70310</v>
      </c>
      <c r="R71" s="8">
        <f t="shared" si="130"/>
        <v>71365</v>
      </c>
      <c r="S71" s="8">
        <f t="shared" si="131"/>
        <v>73328</v>
      </c>
      <c r="T71" s="8">
        <f t="shared" si="131"/>
        <v>75345</v>
      </c>
      <c r="U71" s="8">
        <f t="shared" si="146"/>
        <v>75345</v>
      </c>
      <c r="V71" s="8">
        <f t="shared" si="147"/>
        <v>79113</v>
      </c>
      <c r="W71" s="8">
        <f t="shared" si="148"/>
        <v>84256</v>
      </c>
      <c r="X71" s="8">
        <f t="shared" si="149"/>
        <v>88891</v>
      </c>
      <c r="Y71" s="114">
        <f t="shared" si="150"/>
        <v>92447</v>
      </c>
      <c r="Z71" s="41">
        <v>64046</v>
      </c>
      <c r="AA71" s="4">
        <f t="shared" si="132"/>
        <v>64687</v>
      </c>
      <c r="AB71" s="4">
        <f t="shared" si="132"/>
        <v>65334</v>
      </c>
      <c r="AC71" s="8">
        <f t="shared" si="151"/>
        <v>65988</v>
      </c>
      <c r="AD71" s="8">
        <f t="shared" si="133"/>
        <v>66978</v>
      </c>
      <c r="AE71" s="8">
        <f t="shared" si="134"/>
        <v>68820</v>
      </c>
      <c r="AF71" s="8">
        <f t="shared" si="134"/>
        <v>70713</v>
      </c>
      <c r="AG71" s="8">
        <f t="shared" si="152"/>
        <v>70713</v>
      </c>
      <c r="AH71" s="8">
        <f t="shared" si="153"/>
        <v>74249</v>
      </c>
      <c r="AI71" s="8">
        <f t="shared" si="154"/>
        <v>79076</v>
      </c>
      <c r="AJ71" s="8">
        <f t="shared" si="155"/>
        <v>83426</v>
      </c>
      <c r="AK71" s="114">
        <f t="shared" si="156"/>
        <v>86764</v>
      </c>
      <c r="AL71" s="41">
        <v>62073</v>
      </c>
      <c r="AM71" s="4">
        <f t="shared" si="135"/>
        <v>62694</v>
      </c>
      <c r="AN71" s="2">
        <f t="shared" si="136"/>
        <v>63321</v>
      </c>
      <c r="AO71" s="16">
        <f t="shared" si="157"/>
        <v>63955</v>
      </c>
      <c r="AP71" s="8">
        <f t="shared" si="137"/>
        <v>64915</v>
      </c>
      <c r="AQ71" s="8">
        <f t="shared" si="138"/>
        <v>66701</v>
      </c>
      <c r="AR71" s="8">
        <f t="shared" si="138"/>
        <v>68536</v>
      </c>
      <c r="AS71" s="133">
        <f t="shared" si="158"/>
        <v>68536</v>
      </c>
      <c r="AT71" s="133">
        <f t="shared" si="159"/>
        <v>71963</v>
      </c>
      <c r="AU71" s="108">
        <f t="shared" si="160"/>
        <v>76641</v>
      </c>
      <c r="AV71" s="8">
        <f t="shared" si="161"/>
        <v>80857</v>
      </c>
      <c r="AW71" s="114">
        <f t="shared" si="162"/>
        <v>84092</v>
      </c>
    </row>
    <row r="72" spans="1:49" x14ac:dyDescent="0.2">
      <c r="A72" s="132">
        <v>21</v>
      </c>
      <c r="B72" s="41">
        <v>62521</v>
      </c>
      <c r="C72" s="4">
        <f t="shared" si="126"/>
        <v>63147</v>
      </c>
      <c r="D72" s="4">
        <f t="shared" si="126"/>
        <v>63779</v>
      </c>
      <c r="E72" s="8">
        <f t="shared" si="139"/>
        <v>64417</v>
      </c>
      <c r="F72" s="8">
        <f t="shared" si="127"/>
        <v>65384</v>
      </c>
      <c r="G72" s="8">
        <f t="shared" si="128"/>
        <v>67183</v>
      </c>
      <c r="H72" s="8">
        <f t="shared" si="128"/>
        <v>69031</v>
      </c>
      <c r="I72" s="8">
        <f t="shared" si="140"/>
        <v>69031</v>
      </c>
      <c r="J72" s="8">
        <f t="shared" si="141"/>
        <v>72483</v>
      </c>
      <c r="K72" s="8">
        <f t="shared" si="142"/>
        <v>77195</v>
      </c>
      <c r="L72" s="8">
        <f t="shared" si="143"/>
        <v>81441</v>
      </c>
      <c r="M72" s="114">
        <f t="shared" si="144"/>
        <v>84699</v>
      </c>
      <c r="N72" s="41">
        <v>69750</v>
      </c>
      <c r="O72" s="4">
        <f t="shared" si="129"/>
        <v>70448</v>
      </c>
      <c r="P72" s="4">
        <f t="shared" si="129"/>
        <v>71153</v>
      </c>
      <c r="Q72" s="8">
        <f t="shared" si="145"/>
        <v>71865</v>
      </c>
      <c r="R72" s="8">
        <f t="shared" si="130"/>
        <v>72943</v>
      </c>
      <c r="S72" s="8">
        <f t="shared" si="131"/>
        <v>74949</v>
      </c>
      <c r="T72" s="8">
        <f t="shared" si="131"/>
        <v>77011</v>
      </c>
      <c r="U72" s="8">
        <f t="shared" si="146"/>
        <v>77011</v>
      </c>
      <c r="V72" s="8">
        <f t="shared" si="147"/>
        <v>80862</v>
      </c>
      <c r="W72" s="8">
        <f t="shared" si="148"/>
        <v>86119</v>
      </c>
      <c r="X72" s="8">
        <f t="shared" si="149"/>
        <v>90856</v>
      </c>
      <c r="Y72" s="114">
        <f t="shared" si="150"/>
        <v>94491</v>
      </c>
      <c r="Z72" s="41">
        <v>65557</v>
      </c>
      <c r="AA72" s="4">
        <f t="shared" si="132"/>
        <v>66213</v>
      </c>
      <c r="AB72" s="4">
        <f t="shared" si="132"/>
        <v>66876</v>
      </c>
      <c r="AC72" s="8">
        <f t="shared" si="151"/>
        <v>67545</v>
      </c>
      <c r="AD72" s="8">
        <f t="shared" si="133"/>
        <v>68559</v>
      </c>
      <c r="AE72" s="8">
        <f t="shared" si="134"/>
        <v>70445</v>
      </c>
      <c r="AF72" s="8">
        <f t="shared" si="134"/>
        <v>72383</v>
      </c>
      <c r="AG72" s="8">
        <f t="shared" si="152"/>
        <v>72383</v>
      </c>
      <c r="AH72" s="8">
        <f t="shared" si="153"/>
        <v>76003</v>
      </c>
      <c r="AI72" s="8">
        <f t="shared" si="154"/>
        <v>80944</v>
      </c>
      <c r="AJ72" s="8">
        <f t="shared" si="155"/>
        <v>85396</v>
      </c>
      <c r="AK72" s="114">
        <f t="shared" si="156"/>
        <v>88812</v>
      </c>
      <c r="AL72" s="41">
        <v>63585</v>
      </c>
      <c r="AM72" s="4">
        <f t="shared" si="135"/>
        <v>64221</v>
      </c>
      <c r="AN72" s="2">
        <f t="shared" si="136"/>
        <v>64864</v>
      </c>
      <c r="AO72" s="16">
        <f t="shared" si="157"/>
        <v>65513</v>
      </c>
      <c r="AP72" s="8">
        <f t="shared" si="137"/>
        <v>66496</v>
      </c>
      <c r="AQ72" s="8">
        <f t="shared" si="138"/>
        <v>68325</v>
      </c>
      <c r="AR72" s="8">
        <f t="shared" si="138"/>
        <v>70204</v>
      </c>
      <c r="AS72" s="133">
        <f t="shared" si="158"/>
        <v>70204</v>
      </c>
      <c r="AT72" s="133">
        <f t="shared" si="159"/>
        <v>73715</v>
      </c>
      <c r="AU72" s="108">
        <f t="shared" si="160"/>
        <v>78507</v>
      </c>
      <c r="AV72" s="8">
        <f t="shared" si="161"/>
        <v>82825</v>
      </c>
      <c r="AW72" s="114">
        <f t="shared" si="162"/>
        <v>86138</v>
      </c>
    </row>
    <row r="73" spans="1:49" x14ac:dyDescent="0.2">
      <c r="A73" s="132">
        <v>22</v>
      </c>
      <c r="B73" s="41">
        <v>64074</v>
      </c>
      <c r="C73" s="4">
        <f t="shared" si="126"/>
        <v>64715</v>
      </c>
      <c r="D73" s="4">
        <f t="shared" si="126"/>
        <v>65363</v>
      </c>
      <c r="E73" s="8">
        <f t="shared" si="139"/>
        <v>66017</v>
      </c>
      <c r="F73" s="8">
        <f t="shared" si="127"/>
        <v>67008</v>
      </c>
      <c r="G73" s="8">
        <f t="shared" si="128"/>
        <v>68851</v>
      </c>
      <c r="H73" s="8">
        <f t="shared" si="128"/>
        <v>70745</v>
      </c>
      <c r="I73" s="8">
        <f t="shared" si="140"/>
        <v>70745</v>
      </c>
      <c r="J73" s="8">
        <f t="shared" si="141"/>
        <v>74283</v>
      </c>
      <c r="K73" s="8">
        <f t="shared" si="142"/>
        <v>79112</v>
      </c>
      <c r="L73" s="8">
        <f t="shared" si="143"/>
        <v>83464</v>
      </c>
      <c r="M73" s="114">
        <f t="shared" si="144"/>
        <v>86803</v>
      </c>
      <c r="N73" s="41">
        <v>71302</v>
      </c>
      <c r="O73" s="4">
        <f t="shared" si="129"/>
        <v>72016</v>
      </c>
      <c r="P73" s="4">
        <f t="shared" si="129"/>
        <v>72737</v>
      </c>
      <c r="Q73" s="8">
        <f t="shared" si="145"/>
        <v>73465</v>
      </c>
      <c r="R73" s="8">
        <f t="shared" si="130"/>
        <v>74567</v>
      </c>
      <c r="S73" s="8">
        <f t="shared" si="131"/>
        <v>76618</v>
      </c>
      <c r="T73" s="8">
        <f t="shared" si="131"/>
        <v>78725</v>
      </c>
      <c r="U73" s="8">
        <f t="shared" si="146"/>
        <v>78725</v>
      </c>
      <c r="V73" s="8">
        <f t="shared" si="147"/>
        <v>82662</v>
      </c>
      <c r="W73" s="8">
        <f t="shared" si="148"/>
        <v>88036</v>
      </c>
      <c r="X73" s="8">
        <f t="shared" si="149"/>
        <v>92878</v>
      </c>
      <c r="Y73" s="114">
        <f t="shared" si="150"/>
        <v>96594</v>
      </c>
      <c r="Z73" s="41">
        <v>67104</v>
      </c>
      <c r="AA73" s="4">
        <f t="shared" si="132"/>
        <v>67776</v>
      </c>
      <c r="AB73" s="4">
        <f t="shared" si="132"/>
        <v>68454</v>
      </c>
      <c r="AC73" s="8">
        <f t="shared" si="151"/>
        <v>69139</v>
      </c>
      <c r="AD73" s="8">
        <f t="shared" si="133"/>
        <v>70177</v>
      </c>
      <c r="AE73" s="8">
        <f t="shared" si="134"/>
        <v>72107</v>
      </c>
      <c r="AF73" s="8">
        <f t="shared" si="134"/>
        <v>74090</v>
      </c>
      <c r="AG73" s="8">
        <f t="shared" si="152"/>
        <v>74090</v>
      </c>
      <c r="AH73" s="8">
        <f t="shared" si="153"/>
        <v>77795</v>
      </c>
      <c r="AI73" s="8">
        <f t="shared" si="154"/>
        <v>82852</v>
      </c>
      <c r="AJ73" s="8">
        <f t="shared" si="155"/>
        <v>87409</v>
      </c>
      <c r="AK73" s="114">
        <f t="shared" si="156"/>
        <v>90906</v>
      </c>
      <c r="AL73" s="41">
        <v>65133</v>
      </c>
      <c r="AM73" s="4">
        <f t="shared" si="135"/>
        <v>65785</v>
      </c>
      <c r="AN73" s="2">
        <f t="shared" si="136"/>
        <v>66443</v>
      </c>
      <c r="AO73" s="16">
        <f t="shared" si="157"/>
        <v>67108</v>
      </c>
      <c r="AP73" s="8">
        <f t="shared" si="137"/>
        <v>68115</v>
      </c>
      <c r="AQ73" s="8">
        <f t="shared" si="138"/>
        <v>69989</v>
      </c>
      <c r="AR73" s="8">
        <f t="shared" si="138"/>
        <v>71914</v>
      </c>
      <c r="AS73" s="133">
        <f t="shared" si="158"/>
        <v>71914</v>
      </c>
      <c r="AT73" s="133">
        <f t="shared" si="159"/>
        <v>75510</v>
      </c>
      <c r="AU73" s="108">
        <f t="shared" si="160"/>
        <v>80419</v>
      </c>
      <c r="AV73" s="8">
        <f t="shared" si="161"/>
        <v>84843</v>
      </c>
      <c r="AW73" s="114">
        <f t="shared" si="162"/>
        <v>88237</v>
      </c>
    </row>
    <row r="74" spans="1:49" x14ac:dyDescent="0.2">
      <c r="A74" s="132">
        <v>23</v>
      </c>
      <c r="B74" s="41">
        <v>65661</v>
      </c>
      <c r="C74" s="4">
        <f t="shared" si="126"/>
        <v>66318</v>
      </c>
      <c r="D74" s="4">
        <f t="shared" si="126"/>
        <v>66982</v>
      </c>
      <c r="E74" s="8">
        <f t="shared" si="139"/>
        <v>67652</v>
      </c>
      <c r="F74" s="8">
        <f t="shared" si="127"/>
        <v>68667</v>
      </c>
      <c r="G74" s="8">
        <f t="shared" si="128"/>
        <v>70556</v>
      </c>
      <c r="H74" s="8">
        <f t="shared" si="128"/>
        <v>72497</v>
      </c>
      <c r="I74" s="8">
        <f t="shared" si="140"/>
        <v>72497</v>
      </c>
      <c r="J74" s="8">
        <f t="shared" si="141"/>
        <v>76122</v>
      </c>
      <c r="K74" s="8">
        <f t="shared" si="142"/>
        <v>81070</v>
      </c>
      <c r="L74" s="8">
        <f t="shared" si="143"/>
        <v>85529</v>
      </c>
      <c r="M74" s="114">
        <f t="shared" si="144"/>
        <v>88951</v>
      </c>
      <c r="N74" s="41">
        <v>72884</v>
      </c>
      <c r="O74" s="4">
        <f t="shared" si="129"/>
        <v>73613</v>
      </c>
      <c r="P74" s="4">
        <f t="shared" si="129"/>
        <v>74350</v>
      </c>
      <c r="Q74" s="8">
        <f t="shared" si="145"/>
        <v>75094</v>
      </c>
      <c r="R74" s="8">
        <f t="shared" si="130"/>
        <v>76221</v>
      </c>
      <c r="S74" s="8">
        <f t="shared" si="131"/>
        <v>78318</v>
      </c>
      <c r="T74" s="8">
        <f t="shared" si="131"/>
        <v>80472</v>
      </c>
      <c r="U74" s="8">
        <f t="shared" si="146"/>
        <v>80472</v>
      </c>
      <c r="V74" s="8">
        <f t="shared" si="147"/>
        <v>84496</v>
      </c>
      <c r="W74" s="8">
        <f t="shared" si="148"/>
        <v>89989</v>
      </c>
      <c r="X74" s="8">
        <f t="shared" si="149"/>
        <v>94939</v>
      </c>
      <c r="Y74" s="114">
        <f t="shared" si="150"/>
        <v>98737</v>
      </c>
      <c r="Z74" s="41">
        <v>68692</v>
      </c>
      <c r="AA74" s="4">
        <f t="shared" si="132"/>
        <v>69379</v>
      </c>
      <c r="AB74" s="4">
        <f t="shared" si="132"/>
        <v>70073</v>
      </c>
      <c r="AC74" s="8">
        <f t="shared" si="151"/>
        <v>70774</v>
      </c>
      <c r="AD74" s="8">
        <f t="shared" si="133"/>
        <v>71836</v>
      </c>
      <c r="AE74" s="8">
        <f t="shared" si="134"/>
        <v>73812</v>
      </c>
      <c r="AF74" s="8">
        <f t="shared" si="134"/>
        <v>75842</v>
      </c>
      <c r="AG74" s="8">
        <f t="shared" si="152"/>
        <v>75842</v>
      </c>
      <c r="AH74" s="8">
        <f t="shared" si="153"/>
        <v>79635</v>
      </c>
      <c r="AI74" s="8">
        <f t="shared" si="154"/>
        <v>84812</v>
      </c>
      <c r="AJ74" s="8">
        <f t="shared" si="155"/>
        <v>89477</v>
      </c>
      <c r="AK74" s="114">
        <f t="shared" si="156"/>
        <v>93057</v>
      </c>
      <c r="AL74" s="41">
        <v>66715</v>
      </c>
      <c r="AM74" s="4">
        <f t="shared" si="135"/>
        <v>67383</v>
      </c>
      <c r="AN74" s="2">
        <f t="shared" si="136"/>
        <v>68057</v>
      </c>
      <c r="AO74" s="16">
        <f t="shared" si="157"/>
        <v>68738</v>
      </c>
      <c r="AP74" s="8">
        <f t="shared" si="137"/>
        <v>69770</v>
      </c>
      <c r="AQ74" s="8">
        <f t="shared" si="138"/>
        <v>71689</v>
      </c>
      <c r="AR74" s="8">
        <f t="shared" si="138"/>
        <v>73661</v>
      </c>
      <c r="AS74" s="133">
        <f t="shared" si="158"/>
        <v>73661</v>
      </c>
      <c r="AT74" s="133">
        <f t="shared" si="159"/>
        <v>77345</v>
      </c>
      <c r="AU74" s="108">
        <f t="shared" si="160"/>
        <v>82373</v>
      </c>
      <c r="AV74" s="8">
        <f t="shared" si="161"/>
        <v>86904</v>
      </c>
      <c r="AW74" s="114">
        <f t="shared" si="162"/>
        <v>90381</v>
      </c>
    </row>
    <row r="75" spans="1:49" x14ac:dyDescent="0.2">
      <c r="A75" s="132">
        <v>24</v>
      </c>
      <c r="B75" s="41">
        <v>67290</v>
      </c>
      <c r="C75" s="4">
        <f t="shared" si="126"/>
        <v>67963</v>
      </c>
      <c r="D75" s="4">
        <f t="shared" si="126"/>
        <v>68643</v>
      </c>
      <c r="E75" s="8">
        <f t="shared" si="139"/>
        <v>69330</v>
      </c>
      <c r="F75" s="8">
        <f t="shared" si="127"/>
        <v>70370</v>
      </c>
      <c r="G75" s="8">
        <f t="shared" si="128"/>
        <v>72306</v>
      </c>
      <c r="H75" s="8">
        <f t="shared" si="128"/>
        <v>74295</v>
      </c>
      <c r="I75" s="8">
        <f t="shared" si="140"/>
        <v>74295</v>
      </c>
      <c r="J75" s="8">
        <f t="shared" si="141"/>
        <v>78010</v>
      </c>
      <c r="K75" s="8">
        <f t="shared" si="142"/>
        <v>83081</v>
      </c>
      <c r="L75" s="8">
        <f t="shared" si="143"/>
        <v>87651</v>
      </c>
      <c r="M75" s="114">
        <f t="shared" si="144"/>
        <v>91158</v>
      </c>
      <c r="N75" s="41">
        <v>74518</v>
      </c>
      <c r="O75" s="4">
        <f t="shared" si="129"/>
        <v>75264</v>
      </c>
      <c r="P75" s="4">
        <f t="shared" si="129"/>
        <v>76017</v>
      </c>
      <c r="Q75" s="8">
        <f t="shared" si="145"/>
        <v>76778</v>
      </c>
      <c r="R75" s="8">
        <f t="shared" si="130"/>
        <v>77930</v>
      </c>
      <c r="S75" s="8">
        <f t="shared" si="131"/>
        <v>80074</v>
      </c>
      <c r="T75" s="8">
        <f t="shared" si="131"/>
        <v>82277</v>
      </c>
      <c r="U75" s="8">
        <f t="shared" si="146"/>
        <v>82277</v>
      </c>
      <c r="V75" s="8">
        <f t="shared" si="147"/>
        <v>86391</v>
      </c>
      <c r="W75" s="8">
        <f t="shared" si="148"/>
        <v>92007</v>
      </c>
      <c r="X75" s="8">
        <f t="shared" si="149"/>
        <v>97068</v>
      </c>
      <c r="Y75" s="114">
        <f t="shared" si="150"/>
        <v>100951</v>
      </c>
      <c r="Z75" s="41">
        <v>70321</v>
      </c>
      <c r="AA75" s="4">
        <f t="shared" si="132"/>
        <v>71025</v>
      </c>
      <c r="AB75" s="4">
        <f t="shared" si="132"/>
        <v>71736</v>
      </c>
      <c r="AC75" s="8">
        <f t="shared" si="151"/>
        <v>72454</v>
      </c>
      <c r="AD75" s="8">
        <f t="shared" si="133"/>
        <v>73541</v>
      </c>
      <c r="AE75" s="8">
        <f t="shared" si="134"/>
        <v>75564</v>
      </c>
      <c r="AF75" s="8">
        <f t="shared" si="134"/>
        <v>77643</v>
      </c>
      <c r="AG75" s="8">
        <f t="shared" si="152"/>
        <v>77643</v>
      </c>
      <c r="AH75" s="8">
        <f t="shared" si="153"/>
        <v>81526</v>
      </c>
      <c r="AI75" s="8">
        <f t="shared" si="154"/>
        <v>86826</v>
      </c>
      <c r="AJ75" s="8">
        <f t="shared" si="155"/>
        <v>91602</v>
      </c>
      <c r="AK75" s="114">
        <f t="shared" si="156"/>
        <v>95267</v>
      </c>
      <c r="AL75" s="41">
        <v>68350</v>
      </c>
      <c r="AM75" s="4">
        <f t="shared" si="135"/>
        <v>69034</v>
      </c>
      <c r="AN75" s="2">
        <f>ROUNDUP(AM75*1.01,0)</f>
        <v>69725</v>
      </c>
      <c r="AO75" s="16">
        <f t="shared" si="157"/>
        <v>70423</v>
      </c>
      <c r="AP75" s="8">
        <f t="shared" si="137"/>
        <v>71480</v>
      </c>
      <c r="AQ75" s="8">
        <f t="shared" si="138"/>
        <v>73446</v>
      </c>
      <c r="AR75" s="8">
        <f t="shared" si="138"/>
        <v>75466</v>
      </c>
      <c r="AS75" s="133">
        <f t="shared" si="158"/>
        <v>75466</v>
      </c>
      <c r="AT75" s="133">
        <f t="shared" si="159"/>
        <v>79240</v>
      </c>
      <c r="AU75" s="108">
        <f t="shared" si="160"/>
        <v>84391</v>
      </c>
      <c r="AV75" s="8">
        <f t="shared" si="161"/>
        <v>89033</v>
      </c>
      <c r="AW75" s="114">
        <f t="shared" si="162"/>
        <v>92595</v>
      </c>
    </row>
    <row r="76" spans="1:49" x14ac:dyDescent="0.2">
      <c r="A76" s="132">
        <v>25</v>
      </c>
      <c r="B76" s="41">
        <v>68962</v>
      </c>
      <c r="C76" s="4">
        <f t="shared" si="126"/>
        <v>69652</v>
      </c>
      <c r="D76" s="4">
        <f t="shared" si="126"/>
        <v>70349</v>
      </c>
      <c r="E76" s="8">
        <f t="shared" si="139"/>
        <v>71053</v>
      </c>
      <c r="F76" s="8">
        <f t="shared" si="127"/>
        <v>72119</v>
      </c>
      <c r="G76" s="8">
        <f t="shared" si="128"/>
        <v>74103</v>
      </c>
      <c r="H76" s="8">
        <f t="shared" si="128"/>
        <v>76141</v>
      </c>
      <c r="I76" s="8">
        <f t="shared" si="140"/>
        <v>76141</v>
      </c>
      <c r="J76" s="8">
        <f t="shared" si="141"/>
        <v>79949</v>
      </c>
      <c r="K76" s="8">
        <f t="shared" si="142"/>
        <v>85146</v>
      </c>
      <c r="L76" s="8">
        <f t="shared" si="143"/>
        <v>89830</v>
      </c>
      <c r="M76" s="114">
        <f t="shared" si="144"/>
        <v>93424</v>
      </c>
      <c r="N76" s="41">
        <v>76187</v>
      </c>
      <c r="O76" s="4">
        <f t="shared" ref="O76:P78" si="163">ROUNDUP(N76*1.01,0)</f>
        <v>76949</v>
      </c>
      <c r="P76" s="4">
        <f t="shared" si="163"/>
        <v>77719</v>
      </c>
      <c r="Q76" s="8">
        <f t="shared" si="145"/>
        <v>78497</v>
      </c>
      <c r="R76" s="8">
        <f t="shared" si="130"/>
        <v>79675</v>
      </c>
      <c r="S76" s="8">
        <f t="shared" si="131"/>
        <v>81867</v>
      </c>
      <c r="T76" s="8">
        <f t="shared" si="131"/>
        <v>84119</v>
      </c>
      <c r="U76" s="8">
        <f t="shared" si="146"/>
        <v>84119</v>
      </c>
      <c r="V76" s="8">
        <f t="shared" si="147"/>
        <v>88325</v>
      </c>
      <c r="W76" s="8">
        <f t="shared" si="148"/>
        <v>94067</v>
      </c>
      <c r="X76" s="8">
        <f t="shared" si="149"/>
        <v>99241</v>
      </c>
      <c r="Y76" s="114">
        <f t="shared" si="150"/>
        <v>103211</v>
      </c>
      <c r="Z76" s="41">
        <v>71994</v>
      </c>
      <c r="AA76" s="4">
        <f t="shared" ref="AA76:AB78" si="164">ROUNDUP(Z76*1.01,0)</f>
        <v>72714</v>
      </c>
      <c r="AB76" s="4">
        <f t="shared" si="164"/>
        <v>73442</v>
      </c>
      <c r="AC76" s="8">
        <f t="shared" si="151"/>
        <v>74177</v>
      </c>
      <c r="AD76" s="8">
        <f t="shared" si="133"/>
        <v>75290</v>
      </c>
      <c r="AE76" s="8">
        <f t="shared" si="134"/>
        <v>77361</v>
      </c>
      <c r="AF76" s="8">
        <f t="shared" si="134"/>
        <v>79489</v>
      </c>
      <c r="AG76" s="8">
        <f t="shared" si="152"/>
        <v>79489</v>
      </c>
      <c r="AH76" s="8">
        <f t="shared" si="153"/>
        <v>83464</v>
      </c>
      <c r="AI76" s="8">
        <f t="shared" si="154"/>
        <v>88890</v>
      </c>
      <c r="AJ76" s="8">
        <f t="shared" si="155"/>
        <v>93779</v>
      </c>
      <c r="AK76" s="114">
        <f t="shared" si="156"/>
        <v>97531</v>
      </c>
      <c r="AL76" s="41">
        <v>70016</v>
      </c>
      <c r="AM76" s="4">
        <f t="shared" si="135"/>
        <v>70717</v>
      </c>
      <c r="AN76" s="2">
        <f>ROUNDUP(AM76*1.01,0)</f>
        <v>71425</v>
      </c>
      <c r="AO76" s="16">
        <f t="shared" si="157"/>
        <v>72140</v>
      </c>
      <c r="AP76" s="8">
        <f t="shared" si="137"/>
        <v>73223</v>
      </c>
      <c r="AQ76" s="8">
        <f t="shared" si="138"/>
        <v>75237</v>
      </c>
      <c r="AR76" s="8">
        <f t="shared" si="138"/>
        <v>77307</v>
      </c>
      <c r="AS76" s="133">
        <f t="shared" si="158"/>
        <v>77307</v>
      </c>
      <c r="AT76" s="133">
        <f t="shared" si="159"/>
        <v>81173</v>
      </c>
      <c r="AU76" s="108">
        <f t="shared" si="160"/>
        <v>86450</v>
      </c>
      <c r="AV76" s="8">
        <f t="shared" si="161"/>
        <v>91205</v>
      </c>
      <c r="AW76" s="114">
        <f t="shared" si="162"/>
        <v>94854</v>
      </c>
    </row>
    <row r="77" spans="1:49" x14ac:dyDescent="0.2">
      <c r="A77" s="132">
        <v>26</v>
      </c>
      <c r="B77" s="41">
        <v>70668</v>
      </c>
      <c r="C77" s="4">
        <f t="shared" si="126"/>
        <v>71375</v>
      </c>
      <c r="D77" s="4">
        <f t="shared" si="126"/>
        <v>72089</v>
      </c>
      <c r="E77" s="8">
        <f t="shared" si="139"/>
        <v>72810</v>
      </c>
      <c r="F77" s="8">
        <f t="shared" si="127"/>
        <v>73903</v>
      </c>
      <c r="G77" s="8">
        <f t="shared" si="128"/>
        <v>75936</v>
      </c>
      <c r="H77" s="8">
        <f t="shared" si="128"/>
        <v>78025</v>
      </c>
      <c r="I77" s="8">
        <f t="shared" si="140"/>
        <v>78025</v>
      </c>
      <c r="J77" s="8">
        <f t="shared" si="141"/>
        <v>81927</v>
      </c>
      <c r="K77" s="8">
        <f t="shared" si="142"/>
        <v>87253</v>
      </c>
      <c r="L77" s="8">
        <f t="shared" si="143"/>
        <v>92052</v>
      </c>
      <c r="M77" s="114">
        <f t="shared" si="144"/>
        <v>95735</v>
      </c>
      <c r="N77" s="41">
        <v>77893</v>
      </c>
      <c r="O77" s="4">
        <f t="shared" si="163"/>
        <v>78672</v>
      </c>
      <c r="P77" s="4">
        <f t="shared" si="163"/>
        <v>79459</v>
      </c>
      <c r="Q77" s="8">
        <f t="shared" si="145"/>
        <v>80254</v>
      </c>
      <c r="R77" s="8">
        <f t="shared" si="130"/>
        <v>81458</v>
      </c>
      <c r="S77" s="8">
        <f t="shared" si="131"/>
        <v>83699</v>
      </c>
      <c r="T77" s="8">
        <f t="shared" si="131"/>
        <v>86001</v>
      </c>
      <c r="U77" s="8">
        <f t="shared" si="146"/>
        <v>86001</v>
      </c>
      <c r="V77" s="8">
        <f t="shared" si="147"/>
        <v>90302</v>
      </c>
      <c r="W77" s="8">
        <f t="shared" si="148"/>
        <v>96172</v>
      </c>
      <c r="X77" s="8">
        <f t="shared" si="149"/>
        <v>101462</v>
      </c>
      <c r="Y77" s="114">
        <f t="shared" si="150"/>
        <v>105521</v>
      </c>
      <c r="Z77" s="41">
        <v>73700</v>
      </c>
      <c r="AA77" s="4">
        <f t="shared" si="164"/>
        <v>74437</v>
      </c>
      <c r="AB77" s="4">
        <f t="shared" si="164"/>
        <v>75182</v>
      </c>
      <c r="AC77" s="8">
        <f t="shared" si="151"/>
        <v>75934</v>
      </c>
      <c r="AD77" s="8">
        <f t="shared" si="133"/>
        <v>77074</v>
      </c>
      <c r="AE77" s="8">
        <f t="shared" si="134"/>
        <v>79194</v>
      </c>
      <c r="AF77" s="8">
        <f t="shared" si="134"/>
        <v>81372</v>
      </c>
      <c r="AG77" s="8">
        <f t="shared" si="152"/>
        <v>81372</v>
      </c>
      <c r="AH77" s="8">
        <f t="shared" si="153"/>
        <v>85441</v>
      </c>
      <c r="AI77" s="8">
        <f t="shared" si="154"/>
        <v>90995</v>
      </c>
      <c r="AJ77" s="8">
        <f t="shared" si="155"/>
        <v>96000</v>
      </c>
      <c r="AK77" s="114">
        <f t="shared" si="156"/>
        <v>99840</v>
      </c>
      <c r="AL77" s="41">
        <v>71728</v>
      </c>
      <c r="AM77" s="4">
        <f t="shared" si="135"/>
        <v>72446</v>
      </c>
      <c r="AN77" s="2">
        <f>ROUNDUP(AM77*1.01,0)</f>
        <v>73171</v>
      </c>
      <c r="AO77" s="16">
        <f t="shared" si="157"/>
        <v>73903</v>
      </c>
      <c r="AP77" s="8">
        <f t="shared" si="137"/>
        <v>75012</v>
      </c>
      <c r="AQ77" s="8">
        <f t="shared" si="138"/>
        <v>77075</v>
      </c>
      <c r="AR77" s="8">
        <f t="shared" si="138"/>
        <v>79195</v>
      </c>
      <c r="AS77" s="133">
        <f t="shared" si="158"/>
        <v>79195</v>
      </c>
      <c r="AT77" s="133">
        <f t="shared" si="159"/>
        <v>83155</v>
      </c>
      <c r="AU77" s="108">
        <f t="shared" si="160"/>
        <v>88561</v>
      </c>
      <c r="AV77" s="8">
        <f t="shared" si="161"/>
        <v>93432</v>
      </c>
      <c r="AW77" s="114">
        <f t="shared" si="162"/>
        <v>97170</v>
      </c>
    </row>
    <row r="78" spans="1:49" ht="12.75" thickBot="1" x14ac:dyDescent="0.25">
      <c r="A78" s="132" t="s">
        <v>6</v>
      </c>
      <c r="B78" s="42">
        <v>72419</v>
      </c>
      <c r="C78" s="5">
        <v>72419</v>
      </c>
      <c r="D78" s="5">
        <f>ROUNDUP(C78*1.01,0)</f>
        <v>73144</v>
      </c>
      <c r="E78" s="9">
        <f t="shared" si="139"/>
        <v>73876</v>
      </c>
      <c r="F78" s="9">
        <f t="shared" si="127"/>
        <v>74985</v>
      </c>
      <c r="G78" s="9">
        <f t="shared" si="128"/>
        <v>77048</v>
      </c>
      <c r="H78" s="9">
        <f t="shared" si="128"/>
        <v>79167</v>
      </c>
      <c r="I78" s="9">
        <f t="shared" si="140"/>
        <v>79167</v>
      </c>
      <c r="J78" s="9">
        <f t="shared" si="141"/>
        <v>83126</v>
      </c>
      <c r="K78" s="9">
        <f t="shared" si="142"/>
        <v>88530</v>
      </c>
      <c r="L78" s="9">
        <f t="shared" si="143"/>
        <v>93400</v>
      </c>
      <c r="M78" s="115">
        <f t="shared" si="144"/>
        <v>97136</v>
      </c>
      <c r="N78" s="42">
        <v>79642</v>
      </c>
      <c r="O78" s="5">
        <v>79642</v>
      </c>
      <c r="P78" s="3">
        <f t="shared" si="163"/>
        <v>80439</v>
      </c>
      <c r="Q78" s="9">
        <f t="shared" si="145"/>
        <v>81244</v>
      </c>
      <c r="R78" s="9">
        <f t="shared" si="130"/>
        <v>82463</v>
      </c>
      <c r="S78" s="9">
        <f t="shared" si="131"/>
        <v>84731</v>
      </c>
      <c r="T78" s="9">
        <f t="shared" si="131"/>
        <v>87062</v>
      </c>
      <c r="U78" s="9">
        <f t="shared" si="146"/>
        <v>87062</v>
      </c>
      <c r="V78" s="9">
        <f t="shared" si="147"/>
        <v>91416</v>
      </c>
      <c r="W78" s="9">
        <f t="shared" si="148"/>
        <v>97359</v>
      </c>
      <c r="X78" s="9">
        <f t="shared" si="149"/>
        <v>102714</v>
      </c>
      <c r="Y78" s="115">
        <f t="shared" si="150"/>
        <v>106823</v>
      </c>
      <c r="Z78" s="42">
        <v>75450</v>
      </c>
      <c r="AA78" s="5">
        <v>75450</v>
      </c>
      <c r="AB78" s="3">
        <f t="shared" si="164"/>
        <v>76205</v>
      </c>
      <c r="AC78" s="9">
        <f t="shared" si="151"/>
        <v>76968</v>
      </c>
      <c r="AD78" s="9">
        <f t="shared" si="133"/>
        <v>78123</v>
      </c>
      <c r="AE78" s="9">
        <f t="shared" si="134"/>
        <v>80272</v>
      </c>
      <c r="AF78" s="9">
        <f t="shared" si="134"/>
        <v>82480</v>
      </c>
      <c r="AG78" s="9">
        <f t="shared" si="152"/>
        <v>82480</v>
      </c>
      <c r="AH78" s="9">
        <f t="shared" si="153"/>
        <v>86604</v>
      </c>
      <c r="AI78" s="9">
        <f t="shared" si="154"/>
        <v>92234</v>
      </c>
      <c r="AJ78" s="9">
        <f t="shared" si="155"/>
        <v>97307</v>
      </c>
      <c r="AK78" s="115">
        <f t="shared" si="156"/>
        <v>101200</v>
      </c>
      <c r="AL78" s="42">
        <v>73474</v>
      </c>
      <c r="AM78" s="5">
        <v>73474</v>
      </c>
      <c r="AN78" s="6">
        <f>ROUNDUP(AM78*1.01,0)</f>
        <v>74209</v>
      </c>
      <c r="AO78" s="17">
        <f t="shared" si="157"/>
        <v>74952</v>
      </c>
      <c r="AP78" s="9">
        <f t="shared" si="137"/>
        <v>76077</v>
      </c>
      <c r="AQ78" s="9">
        <f t="shared" si="138"/>
        <v>78170</v>
      </c>
      <c r="AR78" s="9">
        <f t="shared" si="138"/>
        <v>80320</v>
      </c>
      <c r="AS78" s="43">
        <f t="shared" si="158"/>
        <v>80320</v>
      </c>
      <c r="AT78" s="43">
        <f t="shared" si="159"/>
        <v>84336</v>
      </c>
      <c r="AU78" s="60">
        <f t="shared" si="160"/>
        <v>89818</v>
      </c>
      <c r="AV78" s="9">
        <f t="shared" si="161"/>
        <v>94758</v>
      </c>
      <c r="AW78" s="115">
        <f t="shared" si="162"/>
        <v>98549</v>
      </c>
    </row>
    <row r="79" spans="1:49" x14ac:dyDescent="0.2">
      <c r="B79" s="125"/>
      <c r="C79" s="125"/>
      <c r="D79" s="125"/>
      <c r="E79" s="16"/>
      <c r="F79" s="15"/>
      <c r="G79" s="15"/>
      <c r="H79" s="16"/>
      <c r="I79" s="16"/>
      <c r="J79" s="16"/>
      <c r="K79" s="16"/>
      <c r="L79" s="16"/>
      <c r="M79" s="15"/>
      <c r="N79" s="125"/>
      <c r="O79" s="125"/>
      <c r="P79" s="34"/>
      <c r="Q79" s="10"/>
      <c r="R79" s="14"/>
      <c r="S79" s="14"/>
      <c r="T79" s="10"/>
      <c r="U79" s="25"/>
      <c r="V79" s="10"/>
      <c r="W79" s="10"/>
      <c r="X79" s="10"/>
      <c r="Y79" s="14"/>
      <c r="Z79" s="125"/>
      <c r="AA79" s="125"/>
      <c r="AB79" s="34"/>
      <c r="AC79" s="10"/>
      <c r="AD79" s="14"/>
      <c r="AE79" s="14"/>
      <c r="AF79" s="10"/>
      <c r="AG79" s="25"/>
      <c r="AH79" s="10"/>
      <c r="AI79" s="10"/>
      <c r="AJ79" s="10"/>
      <c r="AK79" s="14"/>
      <c r="AL79" s="125"/>
      <c r="AM79" s="125"/>
      <c r="AN79" s="33"/>
    </row>
    <row r="80" spans="1:49" ht="15" customHeight="1" thickBot="1" x14ac:dyDescent="0.25">
      <c r="A80" s="158" t="s">
        <v>23</v>
      </c>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row>
    <row r="81" spans="1:49" ht="13.9" customHeight="1" x14ac:dyDescent="0.2">
      <c r="A81" s="132" t="s">
        <v>37</v>
      </c>
      <c r="B81" s="154" t="s">
        <v>31</v>
      </c>
      <c r="C81" s="155"/>
      <c r="D81" s="155"/>
      <c r="E81" s="155"/>
      <c r="F81" s="155"/>
      <c r="G81" s="155"/>
      <c r="H81" s="155"/>
      <c r="I81" s="155"/>
      <c r="J81" s="155"/>
      <c r="K81" s="155"/>
      <c r="L81" s="155"/>
      <c r="M81" s="156"/>
      <c r="N81" s="154" t="s">
        <v>0</v>
      </c>
      <c r="O81" s="155"/>
      <c r="P81" s="155"/>
      <c r="Q81" s="155"/>
      <c r="R81" s="155"/>
      <c r="S81" s="155"/>
      <c r="T81" s="155"/>
      <c r="U81" s="155"/>
      <c r="V81" s="155"/>
      <c r="W81" s="155"/>
      <c r="X81" s="155"/>
      <c r="Y81" s="156"/>
      <c r="Z81" s="154" t="s">
        <v>1</v>
      </c>
      <c r="AA81" s="155"/>
      <c r="AB81" s="155"/>
      <c r="AC81" s="155"/>
      <c r="AD81" s="155"/>
      <c r="AE81" s="155"/>
      <c r="AF81" s="155"/>
      <c r="AG81" s="155"/>
      <c r="AH81" s="155"/>
      <c r="AI81" s="155"/>
      <c r="AJ81" s="155"/>
      <c r="AK81" s="156"/>
      <c r="AL81" s="154" t="s">
        <v>2</v>
      </c>
      <c r="AM81" s="155"/>
      <c r="AN81" s="155"/>
      <c r="AO81" s="155"/>
      <c r="AP81" s="155"/>
      <c r="AQ81" s="155"/>
      <c r="AR81" s="155"/>
      <c r="AS81" s="155"/>
      <c r="AT81" s="155"/>
      <c r="AU81" s="155"/>
      <c r="AV81" s="155"/>
      <c r="AW81" s="156"/>
    </row>
    <row r="82" spans="1:49" s="31" customFormat="1" ht="12.75" thickBot="1" x14ac:dyDescent="0.25">
      <c r="A82" s="132"/>
      <c r="B82" s="39">
        <v>2014</v>
      </c>
      <c r="C82" s="36">
        <v>2015</v>
      </c>
      <c r="D82" s="36">
        <v>2016</v>
      </c>
      <c r="E82" s="37">
        <v>2017</v>
      </c>
      <c r="F82" s="37">
        <v>2018</v>
      </c>
      <c r="G82" s="37">
        <v>2019</v>
      </c>
      <c r="H82" s="38">
        <v>2020</v>
      </c>
      <c r="I82" s="38">
        <v>2021</v>
      </c>
      <c r="J82" s="38">
        <v>2022</v>
      </c>
      <c r="K82" s="38">
        <v>2023</v>
      </c>
      <c r="L82" s="38">
        <v>2024</v>
      </c>
      <c r="M82" s="40">
        <v>2025</v>
      </c>
      <c r="N82" s="39">
        <v>2014</v>
      </c>
      <c r="O82" s="36">
        <v>2015</v>
      </c>
      <c r="P82" s="36">
        <v>2016</v>
      </c>
      <c r="Q82" s="37">
        <v>2017</v>
      </c>
      <c r="R82" s="37">
        <v>2018</v>
      </c>
      <c r="S82" s="37">
        <v>2019</v>
      </c>
      <c r="T82" s="38">
        <v>2020</v>
      </c>
      <c r="U82" s="38">
        <v>2021</v>
      </c>
      <c r="V82" s="38">
        <v>2022</v>
      </c>
      <c r="W82" s="38">
        <v>2023</v>
      </c>
      <c r="X82" s="38">
        <v>2024</v>
      </c>
      <c r="Y82" s="40">
        <v>2025</v>
      </c>
      <c r="Z82" s="39">
        <v>2014</v>
      </c>
      <c r="AA82" s="36">
        <v>2015</v>
      </c>
      <c r="AB82" s="36">
        <v>2016</v>
      </c>
      <c r="AC82" s="37">
        <v>2017</v>
      </c>
      <c r="AD82" s="37">
        <v>2018</v>
      </c>
      <c r="AE82" s="37">
        <v>2019</v>
      </c>
      <c r="AF82" s="37">
        <v>2020</v>
      </c>
      <c r="AG82" s="38">
        <v>2021</v>
      </c>
      <c r="AH82" s="38">
        <v>2022</v>
      </c>
      <c r="AI82" s="38">
        <v>2023</v>
      </c>
      <c r="AJ82" s="38">
        <v>2024</v>
      </c>
      <c r="AK82" s="40">
        <v>2025</v>
      </c>
      <c r="AL82" s="39">
        <v>2014</v>
      </c>
      <c r="AM82" s="36">
        <v>2015</v>
      </c>
      <c r="AN82" s="36">
        <v>2016</v>
      </c>
      <c r="AO82" s="37">
        <v>2017</v>
      </c>
      <c r="AP82" s="37">
        <v>2018</v>
      </c>
      <c r="AQ82" s="38">
        <v>2019</v>
      </c>
      <c r="AR82" s="38">
        <v>2020</v>
      </c>
      <c r="AS82" s="38">
        <v>2021</v>
      </c>
      <c r="AT82" s="38">
        <v>2022</v>
      </c>
      <c r="AU82" s="38">
        <v>2023</v>
      </c>
      <c r="AV82" s="38">
        <v>2024</v>
      </c>
      <c r="AW82" s="40">
        <v>2025</v>
      </c>
    </row>
    <row r="83" spans="1:49" x14ac:dyDescent="0.2">
      <c r="A83" s="132">
        <v>18</v>
      </c>
      <c r="B83" s="41">
        <v>58096</v>
      </c>
      <c r="C83" s="4">
        <f t="shared" ref="C83:D92" si="165">ROUNDUP(B83*1.01,0)</f>
        <v>58677</v>
      </c>
      <c r="D83" s="2">
        <f t="shared" si="165"/>
        <v>59264</v>
      </c>
      <c r="E83" s="8">
        <f>ROUNDUP(D83*1.01,0)</f>
        <v>59857</v>
      </c>
      <c r="F83" s="8">
        <f t="shared" ref="F83:F96" si="166">ROUNDUP(E83*1.015,0)</f>
        <v>60755</v>
      </c>
      <c r="G83" s="8">
        <f t="shared" ref="G83:H96" si="167">ROUNDUP(F83*1.0275,0)</f>
        <v>62426</v>
      </c>
      <c r="H83" s="8">
        <f t="shared" si="167"/>
        <v>64143</v>
      </c>
      <c r="I83" s="8">
        <f>H83</f>
        <v>64143</v>
      </c>
      <c r="J83" s="8">
        <f>ROUNDUP(I83*1.05,0)</f>
        <v>67351</v>
      </c>
      <c r="K83" s="8">
        <f>ROUNDUP(J83*1.065,0)</f>
        <v>71729</v>
      </c>
      <c r="L83" s="8">
        <f>ROUNDUP(K83*1.055,0)</f>
        <v>75675</v>
      </c>
      <c r="M83" s="114">
        <f>ROUNDUP(L83*1.04,0)</f>
        <v>78702</v>
      </c>
      <c r="N83" s="41">
        <v>65324</v>
      </c>
      <c r="O83" s="4">
        <f t="shared" ref="O83:P92" si="168">ROUNDUP(N83*1.01,0)</f>
        <v>65978</v>
      </c>
      <c r="P83" s="4">
        <f t="shared" si="168"/>
        <v>66638</v>
      </c>
      <c r="Q83" s="10">
        <f>ROUNDUP(P83*1.01,0)</f>
        <v>67305</v>
      </c>
      <c r="R83" s="8">
        <f t="shared" ref="R83:R96" si="169">ROUNDUP(Q83*1.015,0)</f>
        <v>68315</v>
      </c>
      <c r="S83" s="8">
        <f t="shared" ref="S83:T96" si="170">ROUNDUP(R83*1.0275,0)</f>
        <v>70194</v>
      </c>
      <c r="T83" s="8">
        <f t="shared" si="170"/>
        <v>72125</v>
      </c>
      <c r="U83" s="8">
        <f>T83</f>
        <v>72125</v>
      </c>
      <c r="V83" s="8">
        <f>ROUNDUP(U83*1.05,0)</f>
        <v>75732</v>
      </c>
      <c r="W83" s="66">
        <f>ROUNDUP(V83*1.065,0)</f>
        <v>80655</v>
      </c>
      <c r="X83" s="8">
        <f>ROUNDUP(W83*1.055,0)</f>
        <v>85092</v>
      </c>
      <c r="Y83" s="114">
        <f>ROUNDUP(X83*1.04,0)</f>
        <v>88496</v>
      </c>
      <c r="Z83" s="41">
        <v>61131</v>
      </c>
      <c r="AA83" s="4">
        <f t="shared" ref="AA83:AB92" si="171">ROUNDUP(Z83*1.01,0)</f>
        <v>61743</v>
      </c>
      <c r="AB83" s="4">
        <f t="shared" si="171"/>
        <v>62361</v>
      </c>
      <c r="AC83" s="10">
        <f>ROUNDUP(AB83*1.01,0)</f>
        <v>62985</v>
      </c>
      <c r="AD83" s="8">
        <f t="shared" ref="AD83:AD96" si="172">ROUNDUP(AC83*1.015,0)</f>
        <v>63930</v>
      </c>
      <c r="AE83" s="8">
        <f t="shared" ref="AE83:AF96" si="173">ROUNDUP(AD83*1.0275,0)</f>
        <v>65689</v>
      </c>
      <c r="AF83" s="8">
        <f t="shared" si="173"/>
        <v>67496</v>
      </c>
      <c r="AG83" s="8">
        <f>AF83</f>
        <v>67496</v>
      </c>
      <c r="AH83" s="8">
        <f>ROUNDUP(AG83*1.05,0)</f>
        <v>70871</v>
      </c>
      <c r="AI83" s="8">
        <f>ROUNDUP(AH83*1.065,0)</f>
        <v>75478</v>
      </c>
      <c r="AJ83" s="8">
        <f>ROUNDUP(AI83*1.055,0)</f>
        <v>79630</v>
      </c>
      <c r="AK83" s="114">
        <f>ROUNDUP(AJ83*1.04,0)</f>
        <v>82816</v>
      </c>
      <c r="AL83" s="41">
        <v>59151</v>
      </c>
      <c r="AM83" s="4">
        <f t="shared" ref="AM83:AM95" si="174">ROUNDUP(AL83*1.01,0)</f>
        <v>59743</v>
      </c>
      <c r="AN83" s="2">
        <f t="shared" ref="AN83:AN91" si="175">ROUNDUP(AM83*1.01,0)</f>
        <v>60341</v>
      </c>
      <c r="AO83" s="16">
        <f>ROUNDUP(AN83*1.01,0)</f>
        <v>60945</v>
      </c>
      <c r="AP83" s="8">
        <f t="shared" ref="AP83:AP96" si="176">ROUNDUP(AO83*1.015,0)</f>
        <v>61860</v>
      </c>
      <c r="AQ83" s="8">
        <f t="shared" ref="AQ83:AR96" si="177">ROUNDUP(AP83*1.0275,0)</f>
        <v>63562</v>
      </c>
      <c r="AR83" s="8">
        <f t="shared" si="177"/>
        <v>65310</v>
      </c>
      <c r="AS83" s="133">
        <f>AR83</f>
        <v>65310</v>
      </c>
      <c r="AT83" s="133">
        <f>ROUNDUP(AS83*1.05,0)</f>
        <v>68576</v>
      </c>
      <c r="AU83" s="108">
        <f>ROUNDUP(AT83*1.065,0)</f>
        <v>73034</v>
      </c>
      <c r="AV83" s="8">
        <f>ROUNDUP(AU83*1.055,0)</f>
        <v>77051</v>
      </c>
      <c r="AW83" s="114">
        <f>ROUNDUP(AV83*1.04,0)</f>
        <v>80134</v>
      </c>
    </row>
    <row r="84" spans="1:49" x14ac:dyDescent="0.2">
      <c r="A84" s="132">
        <v>19</v>
      </c>
      <c r="B84" s="41">
        <v>59535</v>
      </c>
      <c r="C84" s="4">
        <f t="shared" si="165"/>
        <v>60131</v>
      </c>
      <c r="D84" s="4">
        <f t="shared" si="165"/>
        <v>60733</v>
      </c>
      <c r="E84" s="8">
        <f t="shared" ref="E84:E96" si="178">ROUNDUP(D84*1.01,0)</f>
        <v>61341</v>
      </c>
      <c r="F84" s="8">
        <f t="shared" si="166"/>
        <v>62262</v>
      </c>
      <c r="G84" s="8">
        <f t="shared" si="167"/>
        <v>63975</v>
      </c>
      <c r="H84" s="8">
        <f t="shared" si="167"/>
        <v>65735</v>
      </c>
      <c r="I84" s="8">
        <f t="shared" ref="I84:I96" si="179">H84</f>
        <v>65735</v>
      </c>
      <c r="J84" s="8">
        <f t="shared" ref="J84:J96" si="180">ROUNDUP(I84*1.05,0)</f>
        <v>69022</v>
      </c>
      <c r="K84" s="8">
        <f t="shared" ref="K84:K96" si="181">ROUNDUP(J84*1.065,0)</f>
        <v>73509</v>
      </c>
      <c r="L84" s="8">
        <f t="shared" ref="L84:L96" si="182">ROUNDUP(K84*1.055,0)</f>
        <v>77552</v>
      </c>
      <c r="M84" s="114">
        <f t="shared" ref="M84:M96" si="183">ROUNDUP(L84*1.04,0)</f>
        <v>80655</v>
      </c>
      <c r="N84" s="41">
        <v>66764</v>
      </c>
      <c r="O84" s="4">
        <f t="shared" si="168"/>
        <v>67432</v>
      </c>
      <c r="P84" s="4">
        <f t="shared" si="168"/>
        <v>68107</v>
      </c>
      <c r="Q84" s="10">
        <f t="shared" ref="Q84:Q96" si="184">ROUNDUP(P84*1.01,0)</f>
        <v>68789</v>
      </c>
      <c r="R84" s="8">
        <f t="shared" si="169"/>
        <v>69821</v>
      </c>
      <c r="S84" s="8">
        <f t="shared" si="170"/>
        <v>71742</v>
      </c>
      <c r="T84" s="8">
        <f t="shared" si="170"/>
        <v>73715</v>
      </c>
      <c r="U84" s="8">
        <f t="shared" ref="U84:U96" si="185">T84</f>
        <v>73715</v>
      </c>
      <c r="V84" s="8">
        <f t="shared" ref="V84:V96" si="186">ROUNDUP(U84*1.05,0)</f>
        <v>77401</v>
      </c>
      <c r="W84" s="66">
        <f t="shared" ref="W84:W96" si="187">ROUNDUP(V84*1.065,0)</f>
        <v>82433</v>
      </c>
      <c r="X84" s="8">
        <f t="shared" ref="X84:X96" si="188">ROUNDUP(W84*1.055,0)</f>
        <v>86967</v>
      </c>
      <c r="Y84" s="114">
        <f t="shared" ref="Y84:Y96" si="189">ROUNDUP(X84*1.04,0)</f>
        <v>90446</v>
      </c>
      <c r="Z84" s="41">
        <v>62572</v>
      </c>
      <c r="AA84" s="4">
        <f t="shared" si="171"/>
        <v>63198</v>
      </c>
      <c r="AB84" s="4">
        <f t="shared" si="171"/>
        <v>63830</v>
      </c>
      <c r="AC84" s="10">
        <f t="shared" ref="AC84:AC96" si="190">ROUNDUP(AB84*1.01,0)</f>
        <v>64469</v>
      </c>
      <c r="AD84" s="8">
        <f t="shared" si="172"/>
        <v>65437</v>
      </c>
      <c r="AE84" s="8">
        <f t="shared" si="173"/>
        <v>67237</v>
      </c>
      <c r="AF84" s="8">
        <f t="shared" si="173"/>
        <v>69087</v>
      </c>
      <c r="AG84" s="8">
        <f t="shared" ref="AG84:AG96" si="191">AF84</f>
        <v>69087</v>
      </c>
      <c r="AH84" s="8">
        <f t="shared" ref="AH84:AH96" si="192">ROUNDUP(AG84*1.05,0)</f>
        <v>72542</v>
      </c>
      <c r="AI84" s="8">
        <f t="shared" ref="AI84:AI96" si="193">ROUNDUP(AH84*1.065,0)</f>
        <v>77258</v>
      </c>
      <c r="AJ84" s="8">
        <f t="shared" ref="AJ84:AJ96" si="194">ROUNDUP(AI84*1.055,0)</f>
        <v>81508</v>
      </c>
      <c r="AK84" s="114">
        <f t="shared" ref="AK84:AK96" si="195">ROUNDUP(AJ84*1.04,0)</f>
        <v>84769</v>
      </c>
      <c r="AL84" s="41">
        <v>60592</v>
      </c>
      <c r="AM84" s="4">
        <f t="shared" si="174"/>
        <v>61198</v>
      </c>
      <c r="AN84" s="2">
        <f t="shared" si="175"/>
        <v>61810</v>
      </c>
      <c r="AO84" s="16">
        <f t="shared" ref="AO84:AO96" si="196">ROUNDUP(AN84*1.01,0)</f>
        <v>62429</v>
      </c>
      <c r="AP84" s="8">
        <f t="shared" si="176"/>
        <v>63366</v>
      </c>
      <c r="AQ84" s="8">
        <f t="shared" si="177"/>
        <v>65109</v>
      </c>
      <c r="AR84" s="8">
        <f t="shared" si="177"/>
        <v>66900</v>
      </c>
      <c r="AS84" s="133">
        <f t="shared" ref="AS84:AS96" si="197">AR84</f>
        <v>66900</v>
      </c>
      <c r="AT84" s="133">
        <f t="shared" ref="AT84:AT96" si="198">ROUNDUP(AS84*1.05,0)</f>
        <v>70245</v>
      </c>
      <c r="AU84" s="108">
        <f t="shared" ref="AU84:AU96" si="199">ROUNDUP(AT84*1.065,0)</f>
        <v>74811</v>
      </c>
      <c r="AV84" s="8">
        <f t="shared" ref="AV84:AV96" si="200">ROUNDUP(AU84*1.055,0)</f>
        <v>78926</v>
      </c>
      <c r="AW84" s="114">
        <f t="shared" ref="AW84:AW96" si="201">ROUNDUP(AV84*1.04,0)</f>
        <v>82084</v>
      </c>
    </row>
    <row r="85" spans="1:49" x14ac:dyDescent="0.2">
      <c r="A85" s="132">
        <v>20</v>
      </c>
      <c r="B85" s="41">
        <v>61012</v>
      </c>
      <c r="C85" s="4">
        <f t="shared" si="165"/>
        <v>61623</v>
      </c>
      <c r="D85" s="4">
        <f t="shared" si="165"/>
        <v>62240</v>
      </c>
      <c r="E85" s="8">
        <f t="shared" si="178"/>
        <v>62863</v>
      </c>
      <c r="F85" s="8">
        <f t="shared" si="166"/>
        <v>63806</v>
      </c>
      <c r="G85" s="8">
        <f t="shared" si="167"/>
        <v>65561</v>
      </c>
      <c r="H85" s="8">
        <f t="shared" si="167"/>
        <v>67364</v>
      </c>
      <c r="I85" s="8">
        <f t="shared" si="179"/>
        <v>67364</v>
      </c>
      <c r="J85" s="8">
        <f t="shared" si="180"/>
        <v>70733</v>
      </c>
      <c r="K85" s="8">
        <f t="shared" si="181"/>
        <v>75331</v>
      </c>
      <c r="L85" s="8">
        <f t="shared" si="182"/>
        <v>79475</v>
      </c>
      <c r="M85" s="114">
        <f t="shared" si="183"/>
        <v>82654</v>
      </c>
      <c r="N85" s="41">
        <v>68240</v>
      </c>
      <c r="O85" s="4">
        <f t="shared" si="168"/>
        <v>68923</v>
      </c>
      <c r="P85" s="4">
        <f t="shared" si="168"/>
        <v>69613</v>
      </c>
      <c r="Q85" s="10">
        <f t="shared" si="184"/>
        <v>70310</v>
      </c>
      <c r="R85" s="8">
        <f t="shared" si="169"/>
        <v>71365</v>
      </c>
      <c r="S85" s="8">
        <f t="shared" si="170"/>
        <v>73328</v>
      </c>
      <c r="T85" s="8">
        <f t="shared" si="170"/>
        <v>75345</v>
      </c>
      <c r="U85" s="8">
        <f t="shared" si="185"/>
        <v>75345</v>
      </c>
      <c r="V85" s="8">
        <f t="shared" si="186"/>
        <v>79113</v>
      </c>
      <c r="W85" s="66">
        <f t="shared" si="187"/>
        <v>84256</v>
      </c>
      <c r="X85" s="8">
        <f t="shared" si="188"/>
        <v>88891</v>
      </c>
      <c r="Y85" s="114">
        <f t="shared" si="189"/>
        <v>92447</v>
      </c>
      <c r="Z85" s="41">
        <v>64046</v>
      </c>
      <c r="AA85" s="4">
        <f t="shared" si="171"/>
        <v>64687</v>
      </c>
      <c r="AB85" s="4">
        <f t="shared" si="171"/>
        <v>65334</v>
      </c>
      <c r="AC85" s="10">
        <f t="shared" si="190"/>
        <v>65988</v>
      </c>
      <c r="AD85" s="8">
        <f t="shared" si="172"/>
        <v>66978</v>
      </c>
      <c r="AE85" s="8">
        <f t="shared" si="173"/>
        <v>68820</v>
      </c>
      <c r="AF85" s="8">
        <f t="shared" si="173"/>
        <v>70713</v>
      </c>
      <c r="AG85" s="8">
        <f t="shared" si="191"/>
        <v>70713</v>
      </c>
      <c r="AH85" s="8">
        <f t="shared" si="192"/>
        <v>74249</v>
      </c>
      <c r="AI85" s="8">
        <f t="shared" si="193"/>
        <v>79076</v>
      </c>
      <c r="AJ85" s="8">
        <f t="shared" si="194"/>
        <v>83426</v>
      </c>
      <c r="AK85" s="114">
        <f t="shared" si="195"/>
        <v>86764</v>
      </c>
      <c r="AL85" s="41">
        <v>62073</v>
      </c>
      <c r="AM85" s="4">
        <f t="shared" si="174"/>
        <v>62694</v>
      </c>
      <c r="AN85" s="2">
        <f t="shared" si="175"/>
        <v>63321</v>
      </c>
      <c r="AO85" s="16">
        <f t="shared" si="196"/>
        <v>63955</v>
      </c>
      <c r="AP85" s="8">
        <f t="shared" si="176"/>
        <v>64915</v>
      </c>
      <c r="AQ85" s="8">
        <f t="shared" si="177"/>
        <v>66701</v>
      </c>
      <c r="AR85" s="8">
        <f t="shared" si="177"/>
        <v>68536</v>
      </c>
      <c r="AS85" s="133">
        <f t="shared" si="197"/>
        <v>68536</v>
      </c>
      <c r="AT85" s="133">
        <f t="shared" si="198"/>
        <v>71963</v>
      </c>
      <c r="AU85" s="108">
        <f t="shared" si="199"/>
        <v>76641</v>
      </c>
      <c r="AV85" s="8">
        <f t="shared" si="200"/>
        <v>80857</v>
      </c>
      <c r="AW85" s="114">
        <f t="shared" si="201"/>
        <v>84092</v>
      </c>
    </row>
    <row r="86" spans="1:49" x14ac:dyDescent="0.2">
      <c r="A86" s="132">
        <v>21</v>
      </c>
      <c r="B86" s="41">
        <v>62521</v>
      </c>
      <c r="C86" s="4">
        <f t="shared" si="165"/>
        <v>63147</v>
      </c>
      <c r="D86" s="4">
        <f t="shared" si="165"/>
        <v>63779</v>
      </c>
      <c r="E86" s="8">
        <f t="shared" si="178"/>
        <v>64417</v>
      </c>
      <c r="F86" s="8">
        <f t="shared" si="166"/>
        <v>65384</v>
      </c>
      <c r="G86" s="8">
        <f t="shared" si="167"/>
        <v>67183</v>
      </c>
      <c r="H86" s="8">
        <f t="shared" si="167"/>
        <v>69031</v>
      </c>
      <c r="I86" s="8">
        <f t="shared" si="179"/>
        <v>69031</v>
      </c>
      <c r="J86" s="8">
        <f t="shared" si="180"/>
        <v>72483</v>
      </c>
      <c r="K86" s="8">
        <f t="shared" si="181"/>
        <v>77195</v>
      </c>
      <c r="L86" s="8">
        <f t="shared" si="182"/>
        <v>81441</v>
      </c>
      <c r="M86" s="114">
        <f t="shared" si="183"/>
        <v>84699</v>
      </c>
      <c r="N86" s="41">
        <v>69750</v>
      </c>
      <c r="O86" s="4">
        <f t="shared" si="168"/>
        <v>70448</v>
      </c>
      <c r="P86" s="4">
        <f t="shared" si="168"/>
        <v>71153</v>
      </c>
      <c r="Q86" s="10">
        <f t="shared" si="184"/>
        <v>71865</v>
      </c>
      <c r="R86" s="8">
        <f t="shared" si="169"/>
        <v>72943</v>
      </c>
      <c r="S86" s="8">
        <f t="shared" si="170"/>
        <v>74949</v>
      </c>
      <c r="T86" s="8">
        <f t="shared" si="170"/>
        <v>77011</v>
      </c>
      <c r="U86" s="8">
        <f t="shared" si="185"/>
        <v>77011</v>
      </c>
      <c r="V86" s="8">
        <f t="shared" si="186"/>
        <v>80862</v>
      </c>
      <c r="W86" s="66">
        <f t="shared" si="187"/>
        <v>86119</v>
      </c>
      <c r="X86" s="8">
        <f t="shared" si="188"/>
        <v>90856</v>
      </c>
      <c r="Y86" s="114">
        <f t="shared" si="189"/>
        <v>94491</v>
      </c>
      <c r="Z86" s="41">
        <v>65557</v>
      </c>
      <c r="AA86" s="4">
        <f t="shared" si="171"/>
        <v>66213</v>
      </c>
      <c r="AB86" s="4">
        <f t="shared" si="171"/>
        <v>66876</v>
      </c>
      <c r="AC86" s="10">
        <f t="shared" si="190"/>
        <v>67545</v>
      </c>
      <c r="AD86" s="8">
        <f t="shared" si="172"/>
        <v>68559</v>
      </c>
      <c r="AE86" s="8">
        <f t="shared" si="173"/>
        <v>70445</v>
      </c>
      <c r="AF86" s="8">
        <f t="shared" si="173"/>
        <v>72383</v>
      </c>
      <c r="AG86" s="8">
        <f t="shared" si="191"/>
        <v>72383</v>
      </c>
      <c r="AH86" s="8">
        <f t="shared" si="192"/>
        <v>76003</v>
      </c>
      <c r="AI86" s="8">
        <f t="shared" si="193"/>
        <v>80944</v>
      </c>
      <c r="AJ86" s="8">
        <f t="shared" si="194"/>
        <v>85396</v>
      </c>
      <c r="AK86" s="114">
        <f t="shared" si="195"/>
        <v>88812</v>
      </c>
      <c r="AL86" s="41">
        <v>63585</v>
      </c>
      <c r="AM86" s="4">
        <f t="shared" si="174"/>
        <v>64221</v>
      </c>
      <c r="AN86" s="2">
        <f t="shared" si="175"/>
        <v>64864</v>
      </c>
      <c r="AO86" s="16">
        <f t="shared" si="196"/>
        <v>65513</v>
      </c>
      <c r="AP86" s="8">
        <f t="shared" si="176"/>
        <v>66496</v>
      </c>
      <c r="AQ86" s="8">
        <f t="shared" si="177"/>
        <v>68325</v>
      </c>
      <c r="AR86" s="8">
        <f t="shared" si="177"/>
        <v>70204</v>
      </c>
      <c r="AS86" s="133">
        <f t="shared" si="197"/>
        <v>70204</v>
      </c>
      <c r="AT86" s="133">
        <f t="shared" si="198"/>
        <v>73715</v>
      </c>
      <c r="AU86" s="108">
        <f t="shared" si="199"/>
        <v>78507</v>
      </c>
      <c r="AV86" s="8">
        <f t="shared" si="200"/>
        <v>82825</v>
      </c>
      <c r="AW86" s="114">
        <f t="shared" si="201"/>
        <v>86138</v>
      </c>
    </row>
    <row r="87" spans="1:49" x14ac:dyDescent="0.2">
      <c r="A87" s="132">
        <v>22</v>
      </c>
      <c r="B87" s="41">
        <v>64074</v>
      </c>
      <c r="C87" s="4">
        <f t="shared" si="165"/>
        <v>64715</v>
      </c>
      <c r="D87" s="4">
        <f t="shared" si="165"/>
        <v>65363</v>
      </c>
      <c r="E87" s="8">
        <f t="shared" si="178"/>
        <v>66017</v>
      </c>
      <c r="F87" s="8">
        <f t="shared" si="166"/>
        <v>67008</v>
      </c>
      <c r="G87" s="8">
        <f t="shared" si="167"/>
        <v>68851</v>
      </c>
      <c r="H87" s="8">
        <f t="shared" si="167"/>
        <v>70745</v>
      </c>
      <c r="I87" s="8">
        <f t="shared" si="179"/>
        <v>70745</v>
      </c>
      <c r="J87" s="8">
        <f t="shared" si="180"/>
        <v>74283</v>
      </c>
      <c r="K87" s="8">
        <f t="shared" si="181"/>
        <v>79112</v>
      </c>
      <c r="L87" s="8">
        <f t="shared" si="182"/>
        <v>83464</v>
      </c>
      <c r="M87" s="114">
        <f t="shared" si="183"/>
        <v>86803</v>
      </c>
      <c r="N87" s="41">
        <v>71302</v>
      </c>
      <c r="O87" s="4">
        <f t="shared" si="168"/>
        <v>72016</v>
      </c>
      <c r="P87" s="4">
        <f t="shared" si="168"/>
        <v>72737</v>
      </c>
      <c r="Q87" s="10">
        <f t="shared" si="184"/>
        <v>73465</v>
      </c>
      <c r="R87" s="8">
        <f t="shared" si="169"/>
        <v>74567</v>
      </c>
      <c r="S87" s="8">
        <f t="shared" si="170"/>
        <v>76618</v>
      </c>
      <c r="T87" s="8">
        <f t="shared" si="170"/>
        <v>78725</v>
      </c>
      <c r="U87" s="8">
        <f t="shared" si="185"/>
        <v>78725</v>
      </c>
      <c r="V87" s="8">
        <f t="shared" si="186"/>
        <v>82662</v>
      </c>
      <c r="W87" s="66">
        <f t="shared" si="187"/>
        <v>88036</v>
      </c>
      <c r="X87" s="8">
        <f t="shared" si="188"/>
        <v>92878</v>
      </c>
      <c r="Y87" s="114">
        <f t="shared" si="189"/>
        <v>96594</v>
      </c>
      <c r="Z87" s="41">
        <v>67104</v>
      </c>
      <c r="AA87" s="4">
        <f t="shared" si="171"/>
        <v>67776</v>
      </c>
      <c r="AB87" s="4">
        <f t="shared" si="171"/>
        <v>68454</v>
      </c>
      <c r="AC87" s="10">
        <f t="shared" si="190"/>
        <v>69139</v>
      </c>
      <c r="AD87" s="8">
        <f t="shared" si="172"/>
        <v>70177</v>
      </c>
      <c r="AE87" s="8">
        <f t="shared" si="173"/>
        <v>72107</v>
      </c>
      <c r="AF87" s="8">
        <f t="shared" si="173"/>
        <v>74090</v>
      </c>
      <c r="AG87" s="8">
        <f t="shared" si="191"/>
        <v>74090</v>
      </c>
      <c r="AH87" s="8">
        <f t="shared" si="192"/>
        <v>77795</v>
      </c>
      <c r="AI87" s="8">
        <f t="shared" si="193"/>
        <v>82852</v>
      </c>
      <c r="AJ87" s="8">
        <f t="shared" si="194"/>
        <v>87409</v>
      </c>
      <c r="AK87" s="114">
        <f t="shared" si="195"/>
        <v>90906</v>
      </c>
      <c r="AL87" s="41">
        <v>65133</v>
      </c>
      <c r="AM87" s="4">
        <f t="shared" si="174"/>
        <v>65785</v>
      </c>
      <c r="AN87" s="2">
        <f t="shared" si="175"/>
        <v>66443</v>
      </c>
      <c r="AO87" s="16">
        <f t="shared" si="196"/>
        <v>67108</v>
      </c>
      <c r="AP87" s="8">
        <f t="shared" si="176"/>
        <v>68115</v>
      </c>
      <c r="AQ87" s="8">
        <f t="shared" si="177"/>
        <v>69989</v>
      </c>
      <c r="AR87" s="8">
        <f t="shared" si="177"/>
        <v>71914</v>
      </c>
      <c r="AS87" s="133">
        <f t="shared" si="197"/>
        <v>71914</v>
      </c>
      <c r="AT87" s="133">
        <f t="shared" si="198"/>
        <v>75510</v>
      </c>
      <c r="AU87" s="108">
        <f t="shared" si="199"/>
        <v>80419</v>
      </c>
      <c r="AV87" s="8">
        <f t="shared" si="200"/>
        <v>84843</v>
      </c>
      <c r="AW87" s="114">
        <f t="shared" si="201"/>
        <v>88237</v>
      </c>
    </row>
    <row r="88" spans="1:49" x14ac:dyDescent="0.2">
      <c r="A88" s="132">
        <v>23</v>
      </c>
      <c r="B88" s="41">
        <v>65661</v>
      </c>
      <c r="C88" s="4">
        <f t="shared" si="165"/>
        <v>66318</v>
      </c>
      <c r="D88" s="4">
        <f t="shared" si="165"/>
        <v>66982</v>
      </c>
      <c r="E88" s="8">
        <f t="shared" si="178"/>
        <v>67652</v>
      </c>
      <c r="F88" s="8">
        <f t="shared" si="166"/>
        <v>68667</v>
      </c>
      <c r="G88" s="8">
        <f t="shared" si="167"/>
        <v>70556</v>
      </c>
      <c r="H88" s="8">
        <f t="shared" si="167"/>
        <v>72497</v>
      </c>
      <c r="I88" s="8">
        <f t="shared" si="179"/>
        <v>72497</v>
      </c>
      <c r="J88" s="8">
        <f t="shared" si="180"/>
        <v>76122</v>
      </c>
      <c r="K88" s="8">
        <f t="shared" si="181"/>
        <v>81070</v>
      </c>
      <c r="L88" s="8">
        <f t="shared" si="182"/>
        <v>85529</v>
      </c>
      <c r="M88" s="114">
        <f t="shared" si="183"/>
        <v>88951</v>
      </c>
      <c r="N88" s="41">
        <v>72884</v>
      </c>
      <c r="O88" s="4">
        <f t="shared" si="168"/>
        <v>73613</v>
      </c>
      <c r="P88" s="4">
        <f t="shared" si="168"/>
        <v>74350</v>
      </c>
      <c r="Q88" s="10">
        <f t="shared" si="184"/>
        <v>75094</v>
      </c>
      <c r="R88" s="8">
        <f t="shared" si="169"/>
        <v>76221</v>
      </c>
      <c r="S88" s="8">
        <f t="shared" si="170"/>
        <v>78318</v>
      </c>
      <c r="T88" s="8">
        <f t="shared" si="170"/>
        <v>80472</v>
      </c>
      <c r="U88" s="8">
        <f t="shared" si="185"/>
        <v>80472</v>
      </c>
      <c r="V88" s="8">
        <f t="shared" si="186"/>
        <v>84496</v>
      </c>
      <c r="W88" s="66">
        <f t="shared" si="187"/>
        <v>89989</v>
      </c>
      <c r="X88" s="8">
        <f t="shared" si="188"/>
        <v>94939</v>
      </c>
      <c r="Y88" s="114">
        <f t="shared" si="189"/>
        <v>98737</v>
      </c>
      <c r="Z88" s="41">
        <v>68692</v>
      </c>
      <c r="AA88" s="4">
        <f t="shared" si="171"/>
        <v>69379</v>
      </c>
      <c r="AB88" s="4">
        <f t="shared" si="171"/>
        <v>70073</v>
      </c>
      <c r="AC88" s="10">
        <f t="shared" si="190"/>
        <v>70774</v>
      </c>
      <c r="AD88" s="8">
        <f t="shared" si="172"/>
        <v>71836</v>
      </c>
      <c r="AE88" s="8">
        <f t="shared" si="173"/>
        <v>73812</v>
      </c>
      <c r="AF88" s="8">
        <f t="shared" si="173"/>
        <v>75842</v>
      </c>
      <c r="AG88" s="8">
        <f t="shared" si="191"/>
        <v>75842</v>
      </c>
      <c r="AH88" s="8">
        <f t="shared" si="192"/>
        <v>79635</v>
      </c>
      <c r="AI88" s="8">
        <f t="shared" si="193"/>
        <v>84812</v>
      </c>
      <c r="AJ88" s="8">
        <f t="shared" si="194"/>
        <v>89477</v>
      </c>
      <c r="AK88" s="114">
        <f t="shared" si="195"/>
        <v>93057</v>
      </c>
      <c r="AL88" s="41">
        <v>66715</v>
      </c>
      <c r="AM88" s="4">
        <f t="shared" si="174"/>
        <v>67383</v>
      </c>
      <c r="AN88" s="2">
        <f t="shared" si="175"/>
        <v>68057</v>
      </c>
      <c r="AO88" s="16">
        <f t="shared" si="196"/>
        <v>68738</v>
      </c>
      <c r="AP88" s="8">
        <f t="shared" si="176"/>
        <v>69770</v>
      </c>
      <c r="AQ88" s="8">
        <f t="shared" si="177"/>
        <v>71689</v>
      </c>
      <c r="AR88" s="8">
        <f t="shared" si="177"/>
        <v>73661</v>
      </c>
      <c r="AS88" s="133">
        <f t="shared" si="197"/>
        <v>73661</v>
      </c>
      <c r="AT88" s="133">
        <f t="shared" si="198"/>
        <v>77345</v>
      </c>
      <c r="AU88" s="108">
        <f t="shared" si="199"/>
        <v>82373</v>
      </c>
      <c r="AV88" s="8">
        <f t="shared" si="200"/>
        <v>86904</v>
      </c>
      <c r="AW88" s="114">
        <f t="shared" si="201"/>
        <v>90381</v>
      </c>
    </row>
    <row r="89" spans="1:49" x14ac:dyDescent="0.2">
      <c r="A89" s="132">
        <v>24</v>
      </c>
      <c r="B89" s="41">
        <v>67290</v>
      </c>
      <c r="C89" s="4">
        <f t="shared" si="165"/>
        <v>67963</v>
      </c>
      <c r="D89" s="4">
        <f t="shared" si="165"/>
        <v>68643</v>
      </c>
      <c r="E89" s="8">
        <f t="shared" si="178"/>
        <v>69330</v>
      </c>
      <c r="F89" s="8">
        <f t="shared" si="166"/>
        <v>70370</v>
      </c>
      <c r="G89" s="8">
        <f t="shared" si="167"/>
        <v>72306</v>
      </c>
      <c r="H89" s="8">
        <f t="shared" si="167"/>
        <v>74295</v>
      </c>
      <c r="I89" s="8">
        <f t="shared" si="179"/>
        <v>74295</v>
      </c>
      <c r="J89" s="8">
        <f t="shared" si="180"/>
        <v>78010</v>
      </c>
      <c r="K89" s="8">
        <f t="shared" si="181"/>
        <v>83081</v>
      </c>
      <c r="L89" s="8">
        <f t="shared" si="182"/>
        <v>87651</v>
      </c>
      <c r="M89" s="114">
        <f t="shared" si="183"/>
        <v>91158</v>
      </c>
      <c r="N89" s="41">
        <v>74518</v>
      </c>
      <c r="O89" s="4">
        <f t="shared" si="168"/>
        <v>75264</v>
      </c>
      <c r="P89" s="4">
        <f t="shared" si="168"/>
        <v>76017</v>
      </c>
      <c r="Q89" s="10">
        <f t="shared" si="184"/>
        <v>76778</v>
      </c>
      <c r="R89" s="8">
        <f t="shared" si="169"/>
        <v>77930</v>
      </c>
      <c r="S89" s="8">
        <f t="shared" si="170"/>
        <v>80074</v>
      </c>
      <c r="T89" s="8">
        <f t="shared" si="170"/>
        <v>82277</v>
      </c>
      <c r="U89" s="8">
        <f t="shared" si="185"/>
        <v>82277</v>
      </c>
      <c r="V89" s="8">
        <f t="shared" si="186"/>
        <v>86391</v>
      </c>
      <c r="W89" s="66">
        <f t="shared" si="187"/>
        <v>92007</v>
      </c>
      <c r="X89" s="8">
        <f t="shared" si="188"/>
        <v>97068</v>
      </c>
      <c r="Y89" s="114">
        <f t="shared" si="189"/>
        <v>100951</v>
      </c>
      <c r="Z89" s="41">
        <v>70321</v>
      </c>
      <c r="AA89" s="4">
        <f t="shared" si="171"/>
        <v>71025</v>
      </c>
      <c r="AB89" s="4">
        <f t="shared" si="171"/>
        <v>71736</v>
      </c>
      <c r="AC89" s="10">
        <f t="shared" si="190"/>
        <v>72454</v>
      </c>
      <c r="AD89" s="8">
        <f t="shared" si="172"/>
        <v>73541</v>
      </c>
      <c r="AE89" s="8">
        <f t="shared" si="173"/>
        <v>75564</v>
      </c>
      <c r="AF89" s="8">
        <f t="shared" si="173"/>
        <v>77643</v>
      </c>
      <c r="AG89" s="8">
        <f t="shared" si="191"/>
        <v>77643</v>
      </c>
      <c r="AH89" s="8">
        <f t="shared" si="192"/>
        <v>81526</v>
      </c>
      <c r="AI89" s="8">
        <f t="shared" si="193"/>
        <v>86826</v>
      </c>
      <c r="AJ89" s="8">
        <f t="shared" si="194"/>
        <v>91602</v>
      </c>
      <c r="AK89" s="114">
        <f t="shared" si="195"/>
        <v>95267</v>
      </c>
      <c r="AL89" s="41">
        <v>68350</v>
      </c>
      <c r="AM89" s="4">
        <f t="shared" si="174"/>
        <v>69034</v>
      </c>
      <c r="AN89" s="2">
        <f t="shared" si="175"/>
        <v>69725</v>
      </c>
      <c r="AO89" s="16">
        <f t="shared" si="196"/>
        <v>70423</v>
      </c>
      <c r="AP89" s="8">
        <f t="shared" si="176"/>
        <v>71480</v>
      </c>
      <c r="AQ89" s="8">
        <f t="shared" si="177"/>
        <v>73446</v>
      </c>
      <c r="AR89" s="8">
        <f t="shared" si="177"/>
        <v>75466</v>
      </c>
      <c r="AS89" s="133">
        <f t="shared" si="197"/>
        <v>75466</v>
      </c>
      <c r="AT89" s="133">
        <f t="shared" si="198"/>
        <v>79240</v>
      </c>
      <c r="AU89" s="108">
        <f t="shared" si="199"/>
        <v>84391</v>
      </c>
      <c r="AV89" s="8">
        <f t="shared" si="200"/>
        <v>89033</v>
      </c>
      <c r="AW89" s="114">
        <f t="shared" si="201"/>
        <v>92595</v>
      </c>
    </row>
    <row r="90" spans="1:49" x14ac:dyDescent="0.2">
      <c r="A90" s="132">
        <v>25</v>
      </c>
      <c r="B90" s="41">
        <v>68962</v>
      </c>
      <c r="C90" s="4">
        <f t="shared" si="165"/>
        <v>69652</v>
      </c>
      <c r="D90" s="4">
        <f t="shared" si="165"/>
        <v>70349</v>
      </c>
      <c r="E90" s="8">
        <f t="shared" si="178"/>
        <v>71053</v>
      </c>
      <c r="F90" s="8">
        <f t="shared" si="166"/>
        <v>72119</v>
      </c>
      <c r="G90" s="8">
        <f t="shared" si="167"/>
        <v>74103</v>
      </c>
      <c r="H90" s="8">
        <f t="shared" si="167"/>
        <v>76141</v>
      </c>
      <c r="I90" s="8">
        <f t="shared" si="179"/>
        <v>76141</v>
      </c>
      <c r="J90" s="8">
        <f t="shared" si="180"/>
        <v>79949</v>
      </c>
      <c r="K90" s="8">
        <f t="shared" si="181"/>
        <v>85146</v>
      </c>
      <c r="L90" s="8">
        <f t="shared" si="182"/>
        <v>89830</v>
      </c>
      <c r="M90" s="114">
        <f t="shared" si="183"/>
        <v>93424</v>
      </c>
      <c r="N90" s="41">
        <v>76187</v>
      </c>
      <c r="O90" s="4">
        <f t="shared" si="168"/>
        <v>76949</v>
      </c>
      <c r="P90" s="4">
        <f t="shared" si="168"/>
        <v>77719</v>
      </c>
      <c r="Q90" s="10">
        <f t="shared" si="184"/>
        <v>78497</v>
      </c>
      <c r="R90" s="8">
        <f t="shared" si="169"/>
        <v>79675</v>
      </c>
      <c r="S90" s="8">
        <f t="shared" si="170"/>
        <v>81867</v>
      </c>
      <c r="T90" s="8">
        <f t="shared" si="170"/>
        <v>84119</v>
      </c>
      <c r="U90" s="8">
        <f t="shared" si="185"/>
        <v>84119</v>
      </c>
      <c r="V90" s="8">
        <f t="shared" si="186"/>
        <v>88325</v>
      </c>
      <c r="W90" s="66">
        <f t="shared" si="187"/>
        <v>94067</v>
      </c>
      <c r="X90" s="8">
        <f t="shared" si="188"/>
        <v>99241</v>
      </c>
      <c r="Y90" s="114">
        <f t="shared" si="189"/>
        <v>103211</v>
      </c>
      <c r="Z90" s="41">
        <v>71994</v>
      </c>
      <c r="AA90" s="4">
        <f t="shared" si="171"/>
        <v>72714</v>
      </c>
      <c r="AB90" s="4">
        <f t="shared" si="171"/>
        <v>73442</v>
      </c>
      <c r="AC90" s="10">
        <f t="shared" si="190"/>
        <v>74177</v>
      </c>
      <c r="AD90" s="8">
        <f t="shared" si="172"/>
        <v>75290</v>
      </c>
      <c r="AE90" s="8">
        <f t="shared" si="173"/>
        <v>77361</v>
      </c>
      <c r="AF90" s="8">
        <f t="shared" si="173"/>
        <v>79489</v>
      </c>
      <c r="AG90" s="8">
        <f t="shared" si="191"/>
        <v>79489</v>
      </c>
      <c r="AH90" s="8">
        <f t="shared" si="192"/>
        <v>83464</v>
      </c>
      <c r="AI90" s="8">
        <f t="shared" si="193"/>
        <v>88890</v>
      </c>
      <c r="AJ90" s="8">
        <f t="shared" si="194"/>
        <v>93779</v>
      </c>
      <c r="AK90" s="114">
        <f t="shared" si="195"/>
        <v>97531</v>
      </c>
      <c r="AL90" s="41">
        <v>70016</v>
      </c>
      <c r="AM90" s="4">
        <f t="shared" si="174"/>
        <v>70717</v>
      </c>
      <c r="AN90" s="2">
        <f t="shared" si="175"/>
        <v>71425</v>
      </c>
      <c r="AO90" s="16">
        <f t="shared" si="196"/>
        <v>72140</v>
      </c>
      <c r="AP90" s="8">
        <f t="shared" si="176"/>
        <v>73223</v>
      </c>
      <c r="AQ90" s="8">
        <f t="shared" si="177"/>
        <v>75237</v>
      </c>
      <c r="AR90" s="8">
        <f t="shared" si="177"/>
        <v>77307</v>
      </c>
      <c r="AS90" s="133">
        <f t="shared" si="197"/>
        <v>77307</v>
      </c>
      <c r="AT90" s="133">
        <f t="shared" si="198"/>
        <v>81173</v>
      </c>
      <c r="AU90" s="108">
        <f t="shared" si="199"/>
        <v>86450</v>
      </c>
      <c r="AV90" s="8">
        <f t="shared" si="200"/>
        <v>91205</v>
      </c>
      <c r="AW90" s="114">
        <f t="shared" si="201"/>
        <v>94854</v>
      </c>
    </row>
    <row r="91" spans="1:49" x14ac:dyDescent="0.2">
      <c r="A91" s="132">
        <v>26</v>
      </c>
      <c r="B91" s="41">
        <v>70668</v>
      </c>
      <c r="C91" s="4">
        <f t="shared" si="165"/>
        <v>71375</v>
      </c>
      <c r="D91" s="4">
        <f t="shared" si="165"/>
        <v>72089</v>
      </c>
      <c r="E91" s="8">
        <f t="shared" si="178"/>
        <v>72810</v>
      </c>
      <c r="F91" s="8">
        <f t="shared" si="166"/>
        <v>73903</v>
      </c>
      <c r="G91" s="8">
        <f t="shared" si="167"/>
        <v>75936</v>
      </c>
      <c r="H91" s="8">
        <f t="shared" si="167"/>
        <v>78025</v>
      </c>
      <c r="I91" s="8">
        <f t="shared" si="179"/>
        <v>78025</v>
      </c>
      <c r="J91" s="8">
        <f t="shared" si="180"/>
        <v>81927</v>
      </c>
      <c r="K91" s="8">
        <f t="shared" si="181"/>
        <v>87253</v>
      </c>
      <c r="L91" s="8">
        <f t="shared" si="182"/>
        <v>92052</v>
      </c>
      <c r="M91" s="114">
        <f t="shared" si="183"/>
        <v>95735</v>
      </c>
      <c r="N91" s="41">
        <v>77893</v>
      </c>
      <c r="O91" s="4">
        <f t="shared" si="168"/>
        <v>78672</v>
      </c>
      <c r="P91" s="4">
        <f t="shared" si="168"/>
        <v>79459</v>
      </c>
      <c r="Q91" s="10">
        <f t="shared" si="184"/>
        <v>80254</v>
      </c>
      <c r="R91" s="8">
        <f t="shared" si="169"/>
        <v>81458</v>
      </c>
      <c r="S91" s="8">
        <f t="shared" si="170"/>
        <v>83699</v>
      </c>
      <c r="T91" s="8">
        <f t="shared" si="170"/>
        <v>86001</v>
      </c>
      <c r="U91" s="8">
        <f t="shared" si="185"/>
        <v>86001</v>
      </c>
      <c r="V91" s="8">
        <f t="shared" si="186"/>
        <v>90302</v>
      </c>
      <c r="W91" s="66">
        <f t="shared" si="187"/>
        <v>96172</v>
      </c>
      <c r="X91" s="8">
        <f t="shared" si="188"/>
        <v>101462</v>
      </c>
      <c r="Y91" s="114">
        <f t="shared" si="189"/>
        <v>105521</v>
      </c>
      <c r="Z91" s="41">
        <v>73700</v>
      </c>
      <c r="AA91" s="4">
        <f t="shared" si="171"/>
        <v>74437</v>
      </c>
      <c r="AB91" s="4">
        <f t="shared" si="171"/>
        <v>75182</v>
      </c>
      <c r="AC91" s="10">
        <f t="shared" si="190"/>
        <v>75934</v>
      </c>
      <c r="AD91" s="8">
        <f t="shared" si="172"/>
        <v>77074</v>
      </c>
      <c r="AE91" s="8">
        <f t="shared" si="173"/>
        <v>79194</v>
      </c>
      <c r="AF91" s="8">
        <f t="shared" si="173"/>
        <v>81372</v>
      </c>
      <c r="AG91" s="8">
        <f t="shared" si="191"/>
        <v>81372</v>
      </c>
      <c r="AH91" s="8">
        <f t="shared" si="192"/>
        <v>85441</v>
      </c>
      <c r="AI91" s="8">
        <f t="shared" si="193"/>
        <v>90995</v>
      </c>
      <c r="AJ91" s="8">
        <f t="shared" si="194"/>
        <v>96000</v>
      </c>
      <c r="AK91" s="114">
        <f t="shared" si="195"/>
        <v>99840</v>
      </c>
      <c r="AL91" s="41">
        <v>71728</v>
      </c>
      <c r="AM91" s="4">
        <f t="shared" si="174"/>
        <v>72446</v>
      </c>
      <c r="AN91" s="2">
        <f t="shared" si="175"/>
        <v>73171</v>
      </c>
      <c r="AO91" s="16">
        <f t="shared" si="196"/>
        <v>73903</v>
      </c>
      <c r="AP91" s="8">
        <f t="shared" si="176"/>
        <v>75012</v>
      </c>
      <c r="AQ91" s="8">
        <f t="shared" si="177"/>
        <v>77075</v>
      </c>
      <c r="AR91" s="8">
        <f t="shared" si="177"/>
        <v>79195</v>
      </c>
      <c r="AS91" s="133">
        <f t="shared" si="197"/>
        <v>79195</v>
      </c>
      <c r="AT91" s="133">
        <f t="shared" si="198"/>
        <v>83155</v>
      </c>
      <c r="AU91" s="108">
        <f t="shared" si="199"/>
        <v>88561</v>
      </c>
      <c r="AV91" s="8">
        <f t="shared" si="200"/>
        <v>93432</v>
      </c>
      <c r="AW91" s="114">
        <f t="shared" si="201"/>
        <v>97170</v>
      </c>
    </row>
    <row r="92" spans="1:49" x14ac:dyDescent="0.2">
      <c r="A92" s="132">
        <v>27</v>
      </c>
      <c r="B92" s="41">
        <v>72419</v>
      </c>
      <c r="C92" s="4">
        <f t="shared" si="165"/>
        <v>73144</v>
      </c>
      <c r="D92" s="4">
        <f t="shared" si="165"/>
        <v>73876</v>
      </c>
      <c r="E92" s="8">
        <f t="shared" si="178"/>
        <v>74615</v>
      </c>
      <c r="F92" s="8">
        <f t="shared" si="166"/>
        <v>75735</v>
      </c>
      <c r="G92" s="8">
        <f t="shared" si="167"/>
        <v>77818</v>
      </c>
      <c r="H92" s="8">
        <f t="shared" si="167"/>
        <v>79958</v>
      </c>
      <c r="I92" s="8">
        <f t="shared" si="179"/>
        <v>79958</v>
      </c>
      <c r="J92" s="8">
        <f t="shared" si="180"/>
        <v>83956</v>
      </c>
      <c r="K92" s="8">
        <f t="shared" si="181"/>
        <v>89414</v>
      </c>
      <c r="L92" s="8">
        <f t="shared" si="182"/>
        <v>94332</v>
      </c>
      <c r="M92" s="114">
        <f t="shared" si="183"/>
        <v>98106</v>
      </c>
      <c r="N92" s="41">
        <v>79642</v>
      </c>
      <c r="O92" s="4">
        <f t="shared" si="168"/>
        <v>80439</v>
      </c>
      <c r="P92" s="4">
        <f t="shared" si="168"/>
        <v>81244</v>
      </c>
      <c r="Q92" s="10">
        <f t="shared" si="184"/>
        <v>82057</v>
      </c>
      <c r="R92" s="8">
        <f t="shared" si="169"/>
        <v>83288</v>
      </c>
      <c r="S92" s="8">
        <f t="shared" si="170"/>
        <v>85579</v>
      </c>
      <c r="T92" s="8">
        <f t="shared" si="170"/>
        <v>87933</v>
      </c>
      <c r="U92" s="8">
        <f t="shared" si="185"/>
        <v>87933</v>
      </c>
      <c r="V92" s="8">
        <f t="shared" si="186"/>
        <v>92330</v>
      </c>
      <c r="W92" s="66">
        <f t="shared" si="187"/>
        <v>98332</v>
      </c>
      <c r="X92" s="8">
        <f t="shared" si="188"/>
        <v>103741</v>
      </c>
      <c r="Y92" s="114">
        <f t="shared" si="189"/>
        <v>107891</v>
      </c>
      <c r="Z92" s="41">
        <v>75450</v>
      </c>
      <c r="AA92" s="4">
        <f t="shared" si="171"/>
        <v>76205</v>
      </c>
      <c r="AB92" s="4">
        <f t="shared" si="171"/>
        <v>76968</v>
      </c>
      <c r="AC92" s="10">
        <f t="shared" si="190"/>
        <v>77738</v>
      </c>
      <c r="AD92" s="8">
        <f t="shared" si="172"/>
        <v>78905</v>
      </c>
      <c r="AE92" s="8">
        <f t="shared" si="173"/>
        <v>81075</v>
      </c>
      <c r="AF92" s="8">
        <f t="shared" si="173"/>
        <v>83305</v>
      </c>
      <c r="AG92" s="8">
        <f t="shared" si="191"/>
        <v>83305</v>
      </c>
      <c r="AH92" s="8">
        <f t="shared" si="192"/>
        <v>87471</v>
      </c>
      <c r="AI92" s="8">
        <f t="shared" si="193"/>
        <v>93157</v>
      </c>
      <c r="AJ92" s="8">
        <f t="shared" si="194"/>
        <v>98281</v>
      </c>
      <c r="AK92" s="114">
        <f t="shared" si="195"/>
        <v>102213</v>
      </c>
      <c r="AL92" s="41">
        <v>73474</v>
      </c>
      <c r="AM92" s="4">
        <f t="shared" si="174"/>
        <v>74209</v>
      </c>
      <c r="AN92" s="2">
        <f>ROUNDUP(AM92*1.01,0)</f>
        <v>74952</v>
      </c>
      <c r="AO92" s="16">
        <f t="shared" si="196"/>
        <v>75702</v>
      </c>
      <c r="AP92" s="8">
        <f t="shared" si="176"/>
        <v>76838</v>
      </c>
      <c r="AQ92" s="8">
        <f t="shared" si="177"/>
        <v>78952</v>
      </c>
      <c r="AR92" s="8">
        <f t="shared" si="177"/>
        <v>81124</v>
      </c>
      <c r="AS92" s="133">
        <f t="shared" si="197"/>
        <v>81124</v>
      </c>
      <c r="AT92" s="133">
        <f t="shared" si="198"/>
        <v>85181</v>
      </c>
      <c r="AU92" s="108">
        <f t="shared" si="199"/>
        <v>90718</v>
      </c>
      <c r="AV92" s="8">
        <f t="shared" si="200"/>
        <v>95708</v>
      </c>
      <c r="AW92" s="114">
        <f t="shared" si="201"/>
        <v>99537</v>
      </c>
    </row>
    <row r="93" spans="1:49" x14ac:dyDescent="0.2">
      <c r="A93" s="132">
        <v>28</v>
      </c>
      <c r="B93" s="41">
        <v>74215</v>
      </c>
      <c r="C93" s="4">
        <f t="shared" ref="C93:D95" si="202">ROUNDUP(B93*1.01,0)</f>
        <v>74958</v>
      </c>
      <c r="D93" s="4">
        <f t="shared" si="202"/>
        <v>75708</v>
      </c>
      <c r="E93" s="8">
        <f t="shared" si="178"/>
        <v>76466</v>
      </c>
      <c r="F93" s="8">
        <f t="shared" si="166"/>
        <v>77613</v>
      </c>
      <c r="G93" s="8">
        <f t="shared" si="167"/>
        <v>79748</v>
      </c>
      <c r="H93" s="8">
        <f t="shared" si="167"/>
        <v>81942</v>
      </c>
      <c r="I93" s="8">
        <f t="shared" si="179"/>
        <v>81942</v>
      </c>
      <c r="J93" s="8">
        <f t="shared" si="180"/>
        <v>86040</v>
      </c>
      <c r="K93" s="8">
        <f t="shared" si="181"/>
        <v>91633</v>
      </c>
      <c r="L93" s="8">
        <f t="shared" si="182"/>
        <v>96673</v>
      </c>
      <c r="M93" s="114">
        <f t="shared" si="183"/>
        <v>100540</v>
      </c>
      <c r="N93" s="41">
        <v>81441</v>
      </c>
      <c r="O93" s="4">
        <f t="shared" ref="O93:P96" si="203">ROUNDUP(N93*1.01,0)</f>
        <v>82256</v>
      </c>
      <c r="P93" s="4">
        <f t="shared" si="203"/>
        <v>83079</v>
      </c>
      <c r="Q93" s="10">
        <f t="shared" si="184"/>
        <v>83910</v>
      </c>
      <c r="R93" s="8">
        <f t="shared" si="169"/>
        <v>85169</v>
      </c>
      <c r="S93" s="8">
        <f t="shared" si="170"/>
        <v>87512</v>
      </c>
      <c r="T93" s="8">
        <f t="shared" si="170"/>
        <v>89919</v>
      </c>
      <c r="U93" s="8">
        <f t="shared" si="185"/>
        <v>89919</v>
      </c>
      <c r="V93" s="8">
        <f t="shared" si="186"/>
        <v>94415</v>
      </c>
      <c r="W93" s="66">
        <f t="shared" si="187"/>
        <v>100552</v>
      </c>
      <c r="X93" s="8">
        <f t="shared" si="188"/>
        <v>106083</v>
      </c>
      <c r="Y93" s="114">
        <f t="shared" si="189"/>
        <v>110327</v>
      </c>
      <c r="Z93" s="41">
        <v>77248</v>
      </c>
      <c r="AA93" s="4">
        <f t="shared" ref="AA93:AB96" si="204">ROUNDUP(Z93*1.01,0)</f>
        <v>78021</v>
      </c>
      <c r="AB93" s="4">
        <f t="shared" si="204"/>
        <v>78802</v>
      </c>
      <c r="AC93" s="10">
        <f t="shared" si="190"/>
        <v>79591</v>
      </c>
      <c r="AD93" s="8">
        <f t="shared" si="172"/>
        <v>80785</v>
      </c>
      <c r="AE93" s="8">
        <f t="shared" si="173"/>
        <v>83007</v>
      </c>
      <c r="AF93" s="8">
        <f t="shared" si="173"/>
        <v>85290</v>
      </c>
      <c r="AG93" s="8">
        <f t="shared" si="191"/>
        <v>85290</v>
      </c>
      <c r="AH93" s="8">
        <f t="shared" si="192"/>
        <v>89555</v>
      </c>
      <c r="AI93" s="8">
        <f t="shared" si="193"/>
        <v>95377</v>
      </c>
      <c r="AJ93" s="8">
        <f t="shared" si="194"/>
        <v>100623</v>
      </c>
      <c r="AK93" s="114">
        <f t="shared" si="195"/>
        <v>104648</v>
      </c>
      <c r="AL93" s="41">
        <v>75269</v>
      </c>
      <c r="AM93" s="4">
        <f t="shared" si="174"/>
        <v>76022</v>
      </c>
      <c r="AN93" s="2">
        <f>ROUNDUP(AM93*1.01,0)</f>
        <v>76783</v>
      </c>
      <c r="AO93" s="16">
        <f t="shared" si="196"/>
        <v>77551</v>
      </c>
      <c r="AP93" s="8">
        <f t="shared" si="176"/>
        <v>78715</v>
      </c>
      <c r="AQ93" s="8">
        <f t="shared" si="177"/>
        <v>80880</v>
      </c>
      <c r="AR93" s="8">
        <f t="shared" si="177"/>
        <v>83105</v>
      </c>
      <c r="AS93" s="133">
        <f t="shared" si="197"/>
        <v>83105</v>
      </c>
      <c r="AT93" s="133">
        <f t="shared" si="198"/>
        <v>87261</v>
      </c>
      <c r="AU93" s="108">
        <f t="shared" si="199"/>
        <v>92933</v>
      </c>
      <c r="AV93" s="8">
        <f t="shared" si="200"/>
        <v>98045</v>
      </c>
      <c r="AW93" s="114">
        <f t="shared" si="201"/>
        <v>101967</v>
      </c>
    </row>
    <row r="94" spans="1:49" x14ac:dyDescent="0.2">
      <c r="A94" s="132">
        <v>29</v>
      </c>
      <c r="B94" s="41">
        <v>76053</v>
      </c>
      <c r="C94" s="4">
        <f t="shared" si="202"/>
        <v>76814</v>
      </c>
      <c r="D94" s="4">
        <f t="shared" si="202"/>
        <v>77583</v>
      </c>
      <c r="E94" s="8">
        <f t="shared" si="178"/>
        <v>78359</v>
      </c>
      <c r="F94" s="8">
        <f t="shared" si="166"/>
        <v>79535</v>
      </c>
      <c r="G94" s="8">
        <f t="shared" si="167"/>
        <v>81723</v>
      </c>
      <c r="H94" s="8">
        <f t="shared" si="167"/>
        <v>83971</v>
      </c>
      <c r="I94" s="8">
        <f t="shared" si="179"/>
        <v>83971</v>
      </c>
      <c r="J94" s="8">
        <f t="shared" si="180"/>
        <v>88170</v>
      </c>
      <c r="K94" s="8">
        <f t="shared" si="181"/>
        <v>93902</v>
      </c>
      <c r="L94" s="8">
        <f t="shared" si="182"/>
        <v>99067</v>
      </c>
      <c r="M94" s="114">
        <f t="shared" si="183"/>
        <v>103030</v>
      </c>
      <c r="N94" s="41">
        <v>83282</v>
      </c>
      <c r="O94" s="4">
        <f t="shared" si="203"/>
        <v>84115</v>
      </c>
      <c r="P94" s="4">
        <f t="shared" si="203"/>
        <v>84957</v>
      </c>
      <c r="Q94" s="10">
        <f t="shared" si="184"/>
        <v>85807</v>
      </c>
      <c r="R94" s="8">
        <f t="shared" si="169"/>
        <v>87095</v>
      </c>
      <c r="S94" s="8">
        <f t="shared" si="170"/>
        <v>89491</v>
      </c>
      <c r="T94" s="8">
        <f t="shared" si="170"/>
        <v>91953</v>
      </c>
      <c r="U94" s="8">
        <f t="shared" si="185"/>
        <v>91953</v>
      </c>
      <c r="V94" s="8">
        <f t="shared" si="186"/>
        <v>96551</v>
      </c>
      <c r="W94" s="66">
        <f t="shared" si="187"/>
        <v>102827</v>
      </c>
      <c r="X94" s="8">
        <f t="shared" si="188"/>
        <v>108483</v>
      </c>
      <c r="Y94" s="114">
        <f t="shared" si="189"/>
        <v>112823</v>
      </c>
      <c r="Z94" s="41">
        <v>79084</v>
      </c>
      <c r="AA94" s="4">
        <f t="shared" si="204"/>
        <v>79875</v>
      </c>
      <c r="AB94" s="4">
        <f t="shared" si="204"/>
        <v>80674</v>
      </c>
      <c r="AC94" s="10">
        <f t="shared" si="190"/>
        <v>81481</v>
      </c>
      <c r="AD94" s="8">
        <f t="shared" si="172"/>
        <v>82704</v>
      </c>
      <c r="AE94" s="8">
        <f t="shared" si="173"/>
        <v>84979</v>
      </c>
      <c r="AF94" s="8">
        <f t="shared" si="173"/>
        <v>87316</v>
      </c>
      <c r="AG94" s="8">
        <f t="shared" si="191"/>
        <v>87316</v>
      </c>
      <c r="AH94" s="8">
        <f t="shared" si="192"/>
        <v>91682</v>
      </c>
      <c r="AI94" s="8">
        <f t="shared" si="193"/>
        <v>97642</v>
      </c>
      <c r="AJ94" s="8">
        <f t="shared" si="194"/>
        <v>103013</v>
      </c>
      <c r="AK94" s="114">
        <f t="shared" si="195"/>
        <v>107134</v>
      </c>
      <c r="AL94" s="41">
        <v>77112</v>
      </c>
      <c r="AM94" s="4">
        <f t="shared" si="174"/>
        <v>77884</v>
      </c>
      <c r="AN94" s="2">
        <f>ROUNDUP(AM94*1.01,0)</f>
        <v>78663</v>
      </c>
      <c r="AO94" s="16">
        <f t="shared" si="196"/>
        <v>79450</v>
      </c>
      <c r="AP94" s="8">
        <f t="shared" si="176"/>
        <v>80642</v>
      </c>
      <c r="AQ94" s="8">
        <f t="shared" si="177"/>
        <v>82860</v>
      </c>
      <c r="AR94" s="8">
        <f t="shared" si="177"/>
        <v>85139</v>
      </c>
      <c r="AS94" s="133">
        <f t="shared" si="197"/>
        <v>85139</v>
      </c>
      <c r="AT94" s="133">
        <f t="shared" si="198"/>
        <v>89396</v>
      </c>
      <c r="AU94" s="108">
        <f t="shared" si="199"/>
        <v>95207</v>
      </c>
      <c r="AV94" s="8">
        <f t="shared" si="200"/>
        <v>100444</v>
      </c>
      <c r="AW94" s="114">
        <f t="shared" si="201"/>
        <v>104462</v>
      </c>
    </row>
    <row r="95" spans="1:49" x14ac:dyDescent="0.2">
      <c r="A95" s="132">
        <v>30</v>
      </c>
      <c r="B95" s="41">
        <v>77946</v>
      </c>
      <c r="C95" s="4">
        <f t="shared" si="202"/>
        <v>78726</v>
      </c>
      <c r="D95" s="4">
        <f t="shared" si="202"/>
        <v>79514</v>
      </c>
      <c r="E95" s="8">
        <f t="shared" si="178"/>
        <v>80310</v>
      </c>
      <c r="F95" s="8">
        <f t="shared" si="166"/>
        <v>81515</v>
      </c>
      <c r="G95" s="8">
        <f t="shared" si="167"/>
        <v>83757</v>
      </c>
      <c r="H95" s="8">
        <f t="shared" si="167"/>
        <v>86061</v>
      </c>
      <c r="I95" s="8">
        <f t="shared" si="179"/>
        <v>86061</v>
      </c>
      <c r="J95" s="8">
        <f t="shared" si="180"/>
        <v>90365</v>
      </c>
      <c r="K95" s="8">
        <f t="shared" si="181"/>
        <v>96239</v>
      </c>
      <c r="L95" s="8">
        <f t="shared" si="182"/>
        <v>101533</v>
      </c>
      <c r="M95" s="114">
        <f t="shared" si="183"/>
        <v>105595</v>
      </c>
      <c r="N95" s="41">
        <v>85173</v>
      </c>
      <c r="O95" s="4">
        <f t="shared" si="203"/>
        <v>86025</v>
      </c>
      <c r="P95" s="4">
        <f t="shared" si="203"/>
        <v>86886</v>
      </c>
      <c r="Q95" s="10">
        <f t="shared" si="184"/>
        <v>87755</v>
      </c>
      <c r="R95" s="8">
        <f t="shared" si="169"/>
        <v>89072</v>
      </c>
      <c r="S95" s="8">
        <f t="shared" si="170"/>
        <v>91522</v>
      </c>
      <c r="T95" s="8">
        <f t="shared" si="170"/>
        <v>94039</v>
      </c>
      <c r="U95" s="8">
        <f t="shared" si="185"/>
        <v>94039</v>
      </c>
      <c r="V95" s="8">
        <f t="shared" si="186"/>
        <v>98741</v>
      </c>
      <c r="W95" s="66">
        <f t="shared" si="187"/>
        <v>105160</v>
      </c>
      <c r="X95" s="8">
        <f t="shared" si="188"/>
        <v>110944</v>
      </c>
      <c r="Y95" s="114">
        <f t="shared" si="189"/>
        <v>115382</v>
      </c>
      <c r="Z95" s="41">
        <v>80977</v>
      </c>
      <c r="AA95" s="4">
        <f t="shared" si="204"/>
        <v>81787</v>
      </c>
      <c r="AB95" s="4">
        <f t="shared" si="204"/>
        <v>82605</v>
      </c>
      <c r="AC95" s="10">
        <f t="shared" si="190"/>
        <v>83432</v>
      </c>
      <c r="AD95" s="8">
        <f t="shared" si="172"/>
        <v>84684</v>
      </c>
      <c r="AE95" s="8">
        <f t="shared" si="173"/>
        <v>87013</v>
      </c>
      <c r="AF95" s="8">
        <f t="shared" si="173"/>
        <v>89406</v>
      </c>
      <c r="AG95" s="8">
        <f t="shared" si="191"/>
        <v>89406</v>
      </c>
      <c r="AH95" s="8">
        <f t="shared" si="192"/>
        <v>93877</v>
      </c>
      <c r="AI95" s="8">
        <f t="shared" si="193"/>
        <v>99980</v>
      </c>
      <c r="AJ95" s="8">
        <f t="shared" si="194"/>
        <v>105479</v>
      </c>
      <c r="AK95" s="114">
        <f t="shared" si="195"/>
        <v>109699</v>
      </c>
      <c r="AL95" s="41">
        <v>78999</v>
      </c>
      <c r="AM95" s="4">
        <f t="shared" si="174"/>
        <v>79789</v>
      </c>
      <c r="AN95" s="2">
        <f>ROUNDUP(AM95*1.01,0)</f>
        <v>80587</v>
      </c>
      <c r="AO95" s="16">
        <f t="shared" si="196"/>
        <v>81393</v>
      </c>
      <c r="AP95" s="8">
        <f t="shared" si="176"/>
        <v>82614</v>
      </c>
      <c r="AQ95" s="8">
        <f t="shared" si="177"/>
        <v>84886</v>
      </c>
      <c r="AR95" s="8">
        <f t="shared" si="177"/>
        <v>87221</v>
      </c>
      <c r="AS95" s="133">
        <f t="shared" si="197"/>
        <v>87221</v>
      </c>
      <c r="AT95" s="133">
        <f t="shared" si="198"/>
        <v>91583</v>
      </c>
      <c r="AU95" s="108">
        <f t="shared" si="199"/>
        <v>97536</v>
      </c>
      <c r="AV95" s="8">
        <f t="shared" si="200"/>
        <v>102901</v>
      </c>
      <c r="AW95" s="114">
        <f t="shared" si="201"/>
        <v>107018</v>
      </c>
    </row>
    <row r="96" spans="1:49" ht="12.75" thickBot="1" x14ac:dyDescent="0.25">
      <c r="A96" s="132" t="s">
        <v>7</v>
      </c>
      <c r="B96" s="42">
        <v>79872</v>
      </c>
      <c r="C96" s="5">
        <v>79872</v>
      </c>
      <c r="D96" s="5">
        <f>ROUNDUP(C96*1.01,0)</f>
        <v>80671</v>
      </c>
      <c r="E96" s="9">
        <f t="shared" si="178"/>
        <v>81478</v>
      </c>
      <c r="F96" s="9">
        <f t="shared" si="166"/>
        <v>82701</v>
      </c>
      <c r="G96" s="9">
        <f t="shared" si="167"/>
        <v>84976</v>
      </c>
      <c r="H96" s="9">
        <f t="shared" si="167"/>
        <v>87313</v>
      </c>
      <c r="I96" s="9">
        <f t="shared" si="179"/>
        <v>87313</v>
      </c>
      <c r="J96" s="9">
        <f t="shared" si="180"/>
        <v>91679</v>
      </c>
      <c r="K96" s="9">
        <f t="shared" si="181"/>
        <v>97639</v>
      </c>
      <c r="L96" s="9">
        <f t="shared" si="182"/>
        <v>103010</v>
      </c>
      <c r="M96" s="115">
        <f t="shared" si="183"/>
        <v>107131</v>
      </c>
      <c r="N96" s="42">
        <v>87101</v>
      </c>
      <c r="O96" s="5">
        <v>87101</v>
      </c>
      <c r="P96" s="3">
        <f t="shared" si="203"/>
        <v>87973</v>
      </c>
      <c r="Q96" s="11">
        <f t="shared" si="184"/>
        <v>88853</v>
      </c>
      <c r="R96" s="9">
        <f t="shared" si="169"/>
        <v>90186</v>
      </c>
      <c r="S96" s="9">
        <f t="shared" si="170"/>
        <v>92667</v>
      </c>
      <c r="T96" s="9">
        <f t="shared" si="170"/>
        <v>95216</v>
      </c>
      <c r="U96" s="9">
        <f t="shared" si="185"/>
        <v>95216</v>
      </c>
      <c r="V96" s="9">
        <f t="shared" si="186"/>
        <v>99977</v>
      </c>
      <c r="W96" s="67">
        <f t="shared" si="187"/>
        <v>106476</v>
      </c>
      <c r="X96" s="9">
        <f t="shared" si="188"/>
        <v>112333</v>
      </c>
      <c r="Y96" s="115">
        <f t="shared" si="189"/>
        <v>116827</v>
      </c>
      <c r="Z96" s="42">
        <v>82908</v>
      </c>
      <c r="AA96" s="5">
        <v>82908</v>
      </c>
      <c r="AB96" s="3">
        <f t="shared" si="204"/>
        <v>83738</v>
      </c>
      <c r="AC96" s="11">
        <f t="shared" si="190"/>
        <v>84576</v>
      </c>
      <c r="AD96" s="9">
        <f t="shared" si="172"/>
        <v>85845</v>
      </c>
      <c r="AE96" s="9">
        <f t="shared" si="173"/>
        <v>88206</v>
      </c>
      <c r="AF96" s="9">
        <f t="shared" si="173"/>
        <v>90632</v>
      </c>
      <c r="AG96" s="9">
        <f t="shared" si="191"/>
        <v>90632</v>
      </c>
      <c r="AH96" s="9">
        <f t="shared" si="192"/>
        <v>95164</v>
      </c>
      <c r="AI96" s="9">
        <f t="shared" si="193"/>
        <v>101350</v>
      </c>
      <c r="AJ96" s="9">
        <f t="shared" si="194"/>
        <v>106925</v>
      </c>
      <c r="AK96" s="115">
        <f t="shared" si="195"/>
        <v>111202</v>
      </c>
      <c r="AL96" s="42">
        <v>80932</v>
      </c>
      <c r="AM96" s="5">
        <v>80932</v>
      </c>
      <c r="AN96" s="6">
        <f>ROUNDUP(AM96*1.01,0)</f>
        <v>81742</v>
      </c>
      <c r="AO96" s="17">
        <f t="shared" si="196"/>
        <v>82560</v>
      </c>
      <c r="AP96" s="9">
        <f t="shared" si="176"/>
        <v>83799</v>
      </c>
      <c r="AQ96" s="9">
        <f t="shared" si="177"/>
        <v>86104</v>
      </c>
      <c r="AR96" s="9">
        <f t="shared" si="177"/>
        <v>88472</v>
      </c>
      <c r="AS96" s="43">
        <f t="shared" si="197"/>
        <v>88472</v>
      </c>
      <c r="AT96" s="43">
        <f t="shared" si="198"/>
        <v>92896</v>
      </c>
      <c r="AU96" s="60">
        <f t="shared" si="199"/>
        <v>98935</v>
      </c>
      <c r="AV96" s="9">
        <f t="shared" si="200"/>
        <v>104377</v>
      </c>
      <c r="AW96" s="115">
        <f t="shared" si="201"/>
        <v>108553</v>
      </c>
    </row>
    <row r="97" spans="1:49" x14ac:dyDescent="0.2">
      <c r="B97" s="125"/>
      <c r="C97" s="125"/>
      <c r="D97" s="125"/>
      <c r="E97" s="16"/>
      <c r="F97" s="15"/>
      <c r="G97" s="15"/>
      <c r="H97" s="16"/>
      <c r="I97" s="16"/>
      <c r="J97" s="16"/>
      <c r="K97" s="16"/>
      <c r="L97" s="16"/>
      <c r="M97" s="15"/>
      <c r="N97" s="125"/>
      <c r="O97" s="125"/>
      <c r="P97" s="34"/>
      <c r="Q97" s="10"/>
      <c r="R97" s="14"/>
      <c r="S97" s="14"/>
      <c r="T97" s="10"/>
      <c r="U97" s="25"/>
      <c r="V97" s="10"/>
      <c r="W97" s="10"/>
      <c r="X97" s="10"/>
      <c r="Y97" s="14"/>
      <c r="Z97" s="125"/>
      <c r="AA97" s="125"/>
      <c r="AB97" s="34"/>
      <c r="AC97" s="10"/>
      <c r="AD97" s="14"/>
      <c r="AE97" s="14"/>
      <c r="AF97" s="10"/>
      <c r="AG97" s="25"/>
      <c r="AH97" s="10"/>
      <c r="AI97" s="10"/>
      <c r="AJ97" s="10"/>
      <c r="AK97" s="14"/>
      <c r="AL97" s="125"/>
      <c r="AM97" s="125"/>
      <c r="AN97" s="33"/>
    </row>
    <row r="98" spans="1:49" ht="15" customHeight="1" thickBot="1" x14ac:dyDescent="0.25">
      <c r="A98" s="158" t="s">
        <v>24</v>
      </c>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row>
    <row r="99" spans="1:49" s="31" customFormat="1" ht="13.9" customHeight="1" x14ac:dyDescent="0.2">
      <c r="A99" s="132" t="s">
        <v>38</v>
      </c>
      <c r="B99" s="154" t="s">
        <v>31</v>
      </c>
      <c r="C99" s="155"/>
      <c r="D99" s="155"/>
      <c r="E99" s="155"/>
      <c r="F99" s="155"/>
      <c r="G99" s="155"/>
      <c r="H99" s="155"/>
      <c r="I99" s="155"/>
      <c r="J99" s="155"/>
      <c r="K99" s="155"/>
      <c r="L99" s="155"/>
      <c r="M99" s="156"/>
      <c r="N99" s="159" t="s">
        <v>0</v>
      </c>
      <c r="O99" s="160"/>
      <c r="P99" s="160"/>
      <c r="Q99" s="160"/>
      <c r="R99" s="160"/>
      <c r="S99" s="160"/>
      <c r="T99" s="160"/>
      <c r="U99" s="160"/>
      <c r="V99" s="160"/>
      <c r="W99" s="160"/>
      <c r="X99" s="160"/>
      <c r="Y99" s="161"/>
      <c r="Z99" s="154" t="s">
        <v>1</v>
      </c>
      <c r="AA99" s="155"/>
      <c r="AB99" s="155"/>
      <c r="AC99" s="155"/>
      <c r="AD99" s="155"/>
      <c r="AE99" s="155"/>
      <c r="AF99" s="155"/>
      <c r="AG99" s="155"/>
      <c r="AH99" s="155"/>
      <c r="AI99" s="155"/>
      <c r="AJ99" s="155"/>
      <c r="AK99" s="156"/>
      <c r="AL99" s="154" t="s">
        <v>2</v>
      </c>
      <c r="AM99" s="155"/>
      <c r="AN99" s="155"/>
      <c r="AO99" s="155"/>
      <c r="AP99" s="155"/>
      <c r="AQ99" s="155"/>
      <c r="AR99" s="155"/>
      <c r="AS99" s="155"/>
      <c r="AT99" s="155"/>
      <c r="AU99" s="155"/>
      <c r="AV99" s="155"/>
      <c r="AW99" s="156"/>
    </row>
    <row r="100" spans="1:49" s="31" customFormat="1" ht="12.75" thickBot="1" x14ac:dyDescent="0.25">
      <c r="A100" s="132"/>
      <c r="B100" s="39">
        <v>2014</v>
      </c>
      <c r="C100" s="36">
        <v>2015</v>
      </c>
      <c r="D100" s="36">
        <v>2016</v>
      </c>
      <c r="E100" s="37">
        <v>2017</v>
      </c>
      <c r="F100" s="37">
        <v>2018</v>
      </c>
      <c r="G100" s="37">
        <v>2019</v>
      </c>
      <c r="H100" s="37">
        <v>2020</v>
      </c>
      <c r="I100" s="38">
        <v>2021</v>
      </c>
      <c r="J100" s="38">
        <v>2022</v>
      </c>
      <c r="K100" s="38">
        <v>2023</v>
      </c>
      <c r="L100" s="38">
        <v>2024</v>
      </c>
      <c r="M100" s="40">
        <v>2025</v>
      </c>
      <c r="N100" s="39">
        <v>2014</v>
      </c>
      <c r="O100" s="36">
        <v>2015</v>
      </c>
      <c r="P100" s="36">
        <v>2016</v>
      </c>
      <c r="Q100" s="37">
        <v>2017</v>
      </c>
      <c r="R100" s="37">
        <v>2018</v>
      </c>
      <c r="S100" s="37">
        <v>2019</v>
      </c>
      <c r="T100" s="37">
        <v>2020</v>
      </c>
      <c r="U100" s="38">
        <v>2021</v>
      </c>
      <c r="V100" s="38">
        <v>2022</v>
      </c>
      <c r="W100" s="38">
        <v>2023</v>
      </c>
      <c r="X100" s="38">
        <v>2024</v>
      </c>
      <c r="Y100" s="40">
        <v>2025</v>
      </c>
      <c r="Z100" s="39">
        <v>2014</v>
      </c>
      <c r="AA100" s="36">
        <v>2015</v>
      </c>
      <c r="AB100" s="36">
        <v>2016</v>
      </c>
      <c r="AC100" s="37">
        <v>2017</v>
      </c>
      <c r="AD100" s="37">
        <v>2018</v>
      </c>
      <c r="AE100" s="37">
        <v>2019</v>
      </c>
      <c r="AF100" s="37">
        <v>2020</v>
      </c>
      <c r="AG100" s="38">
        <v>2021</v>
      </c>
      <c r="AH100" s="38">
        <v>2022</v>
      </c>
      <c r="AI100" s="38">
        <v>2023</v>
      </c>
      <c r="AJ100" s="38">
        <v>2024</v>
      </c>
      <c r="AK100" s="40">
        <v>2025</v>
      </c>
      <c r="AL100" s="39">
        <v>2014</v>
      </c>
      <c r="AM100" s="36">
        <v>2015</v>
      </c>
      <c r="AN100" s="36">
        <v>2016</v>
      </c>
      <c r="AO100" s="37">
        <v>2017</v>
      </c>
      <c r="AP100" s="37">
        <v>2018</v>
      </c>
      <c r="AQ100" s="38">
        <v>2019</v>
      </c>
      <c r="AR100" s="38">
        <v>2020</v>
      </c>
      <c r="AS100" s="38">
        <v>2021</v>
      </c>
      <c r="AT100" s="38">
        <v>2022</v>
      </c>
      <c r="AU100" s="38">
        <v>2023</v>
      </c>
      <c r="AV100" s="38">
        <v>2024</v>
      </c>
      <c r="AW100" s="40">
        <v>2025</v>
      </c>
    </row>
    <row r="101" spans="1:49" x14ac:dyDescent="0.2">
      <c r="A101" s="132">
        <v>21</v>
      </c>
      <c r="B101" s="41">
        <v>62521</v>
      </c>
      <c r="C101" s="4">
        <f t="shared" ref="C101:D111" si="205">ROUNDUP(B101*1.01,0)</f>
        <v>63147</v>
      </c>
      <c r="D101" s="4">
        <f t="shared" si="205"/>
        <v>63779</v>
      </c>
      <c r="E101" s="10">
        <f>ROUNDUP(D101*1.01,0)</f>
        <v>64417</v>
      </c>
      <c r="F101" s="8">
        <f t="shared" ref="F101:F115" si="206">ROUNDUP(E101*1.015,0)</f>
        <v>65384</v>
      </c>
      <c r="G101" s="8">
        <f t="shared" ref="G101:H115" si="207">ROUNDUP(F101*1.0275,0)</f>
        <v>67183</v>
      </c>
      <c r="H101" s="8">
        <f t="shared" si="207"/>
        <v>69031</v>
      </c>
      <c r="I101" s="8">
        <f>H101</f>
        <v>69031</v>
      </c>
      <c r="J101" s="8">
        <f>ROUNDUP(I101*1.05,0)</f>
        <v>72483</v>
      </c>
      <c r="K101" s="8">
        <f>ROUNDUP(J101*1.065,0)</f>
        <v>77195</v>
      </c>
      <c r="L101" s="8">
        <f>ROUNDUP(K101*1.055,0)</f>
        <v>81441</v>
      </c>
      <c r="M101" s="114">
        <f>ROUNDUP(L101*1.04,0)</f>
        <v>84699</v>
      </c>
      <c r="N101" s="41">
        <v>69750</v>
      </c>
      <c r="O101" s="4">
        <f t="shared" ref="O101:P111" si="208">ROUNDUP(N101*1.01,0)</f>
        <v>70448</v>
      </c>
      <c r="P101" s="4">
        <f t="shared" si="208"/>
        <v>71153</v>
      </c>
      <c r="Q101" s="10">
        <f>ROUNDUP(P101*1.01,0)</f>
        <v>71865</v>
      </c>
      <c r="R101" s="8">
        <f t="shared" ref="R101:R115" si="209">ROUNDUP(Q101*1.015,0)</f>
        <v>72943</v>
      </c>
      <c r="S101" s="8">
        <f t="shared" ref="S101:T115" si="210">ROUNDUP(R101*1.0275,0)</f>
        <v>74949</v>
      </c>
      <c r="T101" s="8">
        <f t="shared" si="210"/>
        <v>77011</v>
      </c>
      <c r="U101" s="8">
        <f>T101</f>
        <v>77011</v>
      </c>
      <c r="V101" s="8">
        <f>ROUNDUP(U101*1.05,0)</f>
        <v>80862</v>
      </c>
      <c r="W101" s="8">
        <f>ROUNDUP(V101*1.065,0)</f>
        <v>86119</v>
      </c>
      <c r="X101" s="8">
        <f>ROUNDUP(W101*1.055,0)</f>
        <v>90856</v>
      </c>
      <c r="Y101" s="114">
        <f>ROUNDUP(X101*1.04,0)</f>
        <v>94491</v>
      </c>
      <c r="Z101" s="41">
        <v>65557</v>
      </c>
      <c r="AA101" s="4">
        <f t="shared" ref="AA101:AB111" si="211">ROUNDUP(Z101*1.01,0)</f>
        <v>66213</v>
      </c>
      <c r="AB101" s="4">
        <f t="shared" si="211"/>
        <v>66876</v>
      </c>
      <c r="AC101" s="10">
        <f>ROUNDUP(AB101*1.01,0)</f>
        <v>67545</v>
      </c>
      <c r="AD101" s="8">
        <f t="shared" ref="AD101:AD115" si="212">ROUNDUP(AC101*1.015,0)</f>
        <v>68559</v>
      </c>
      <c r="AE101" s="8">
        <f t="shared" ref="AE101:AF115" si="213">ROUNDUP(AD101*1.0275,0)</f>
        <v>70445</v>
      </c>
      <c r="AF101" s="8">
        <f t="shared" si="213"/>
        <v>72383</v>
      </c>
      <c r="AG101" s="8">
        <f>AF101</f>
        <v>72383</v>
      </c>
      <c r="AH101" s="8">
        <f>ROUNDUP(AG101*1.05,0)</f>
        <v>76003</v>
      </c>
      <c r="AI101" s="8">
        <f>ROUNDUP(AH101*1.065,0)</f>
        <v>80944</v>
      </c>
      <c r="AJ101" s="8">
        <f>ROUNDUP(AI101*1.055,0)</f>
        <v>85396</v>
      </c>
      <c r="AK101" s="114">
        <f>ROUNDUP(AJ101*1.04,0)</f>
        <v>88812</v>
      </c>
      <c r="AL101" s="41">
        <v>63585</v>
      </c>
      <c r="AM101" s="4">
        <f t="shared" ref="AM101:AM114" si="214">ROUNDUP(AL101*1.01,0)</f>
        <v>64221</v>
      </c>
      <c r="AN101" s="2">
        <f t="shared" ref="AN101:AN110" si="215">ROUNDUP(AM101*1.01,0)</f>
        <v>64864</v>
      </c>
      <c r="AO101" s="16">
        <f>ROUNDUP(AN101*1.01,0)</f>
        <v>65513</v>
      </c>
      <c r="AP101" s="8">
        <f t="shared" ref="AP101:AP115" si="216">ROUNDUP(AO101*1.015,0)</f>
        <v>66496</v>
      </c>
      <c r="AQ101" s="8">
        <f t="shared" ref="AQ101:AR115" si="217">ROUNDUP(AP101*1.0275,0)</f>
        <v>68325</v>
      </c>
      <c r="AR101" s="8">
        <f t="shared" si="217"/>
        <v>70204</v>
      </c>
      <c r="AS101" s="133">
        <f>AR101</f>
        <v>70204</v>
      </c>
      <c r="AT101" s="133">
        <f>ROUNDUP(AS101*1.05,0)</f>
        <v>73715</v>
      </c>
      <c r="AU101" s="108">
        <f>ROUNDUP(AT101*1.065,0)</f>
        <v>78507</v>
      </c>
      <c r="AV101" s="8">
        <f>ROUNDUP(AU101*1.055,0)</f>
        <v>82825</v>
      </c>
      <c r="AW101" s="114">
        <f>ROUNDUP(AV101*1.04,0)</f>
        <v>86138</v>
      </c>
    </row>
    <row r="102" spans="1:49" x14ac:dyDescent="0.2">
      <c r="A102" s="132">
        <v>22</v>
      </c>
      <c r="B102" s="41">
        <v>64074</v>
      </c>
      <c r="C102" s="4">
        <f t="shared" si="205"/>
        <v>64715</v>
      </c>
      <c r="D102" s="4">
        <f t="shared" si="205"/>
        <v>65363</v>
      </c>
      <c r="E102" s="10">
        <f t="shared" ref="E102:E115" si="218">ROUNDUP(D102*1.01,0)</f>
        <v>66017</v>
      </c>
      <c r="F102" s="8">
        <f t="shared" si="206"/>
        <v>67008</v>
      </c>
      <c r="G102" s="8">
        <f t="shared" si="207"/>
        <v>68851</v>
      </c>
      <c r="H102" s="8">
        <f t="shared" si="207"/>
        <v>70745</v>
      </c>
      <c r="I102" s="8">
        <f t="shared" ref="I102:I115" si="219">H102</f>
        <v>70745</v>
      </c>
      <c r="J102" s="8">
        <f t="shared" ref="J102:J115" si="220">ROUNDUP(I102*1.05,0)</f>
        <v>74283</v>
      </c>
      <c r="K102" s="8">
        <f t="shared" ref="K102:K115" si="221">ROUNDUP(J102*1.065,0)</f>
        <v>79112</v>
      </c>
      <c r="L102" s="8">
        <f t="shared" ref="L102:L115" si="222">ROUNDUP(K102*1.055,0)</f>
        <v>83464</v>
      </c>
      <c r="M102" s="114">
        <f t="shared" ref="M102:M115" si="223">ROUNDUP(L102*1.04,0)</f>
        <v>86803</v>
      </c>
      <c r="N102" s="41">
        <v>71302</v>
      </c>
      <c r="O102" s="4">
        <f t="shared" si="208"/>
        <v>72016</v>
      </c>
      <c r="P102" s="4">
        <f t="shared" si="208"/>
        <v>72737</v>
      </c>
      <c r="Q102" s="10">
        <f t="shared" ref="Q102:Q115" si="224">ROUNDUP(P102*1.01,0)</f>
        <v>73465</v>
      </c>
      <c r="R102" s="8">
        <f t="shared" si="209"/>
        <v>74567</v>
      </c>
      <c r="S102" s="8">
        <f t="shared" si="210"/>
        <v>76618</v>
      </c>
      <c r="T102" s="8">
        <f t="shared" si="210"/>
        <v>78725</v>
      </c>
      <c r="U102" s="8">
        <f t="shared" ref="U102:U115" si="225">T102</f>
        <v>78725</v>
      </c>
      <c r="V102" s="8">
        <f t="shared" ref="V102:V115" si="226">ROUNDUP(U102*1.05,0)</f>
        <v>82662</v>
      </c>
      <c r="W102" s="8">
        <f t="shared" ref="W102:W115" si="227">ROUNDUP(V102*1.065,0)</f>
        <v>88036</v>
      </c>
      <c r="X102" s="8">
        <f t="shared" ref="X102:X115" si="228">ROUNDUP(W102*1.055,0)</f>
        <v>92878</v>
      </c>
      <c r="Y102" s="114">
        <f t="shared" ref="Y102:Y115" si="229">ROUNDUP(X102*1.04,0)</f>
        <v>96594</v>
      </c>
      <c r="Z102" s="41">
        <v>67104</v>
      </c>
      <c r="AA102" s="4">
        <f t="shared" si="211"/>
        <v>67776</v>
      </c>
      <c r="AB102" s="4">
        <f t="shared" si="211"/>
        <v>68454</v>
      </c>
      <c r="AC102" s="10">
        <f t="shared" ref="AC102:AC115" si="230">ROUNDUP(AB102*1.01,0)</f>
        <v>69139</v>
      </c>
      <c r="AD102" s="8">
        <f t="shared" si="212"/>
        <v>70177</v>
      </c>
      <c r="AE102" s="8">
        <f t="shared" si="213"/>
        <v>72107</v>
      </c>
      <c r="AF102" s="8">
        <f t="shared" si="213"/>
        <v>74090</v>
      </c>
      <c r="AG102" s="8">
        <f t="shared" ref="AG102:AG115" si="231">AF102</f>
        <v>74090</v>
      </c>
      <c r="AH102" s="8">
        <f t="shared" ref="AH102:AH115" si="232">ROUNDUP(AG102*1.05,0)</f>
        <v>77795</v>
      </c>
      <c r="AI102" s="8">
        <f t="shared" ref="AI102:AI115" si="233">ROUNDUP(AH102*1.065,0)</f>
        <v>82852</v>
      </c>
      <c r="AJ102" s="8">
        <f t="shared" ref="AJ102:AJ115" si="234">ROUNDUP(AI102*1.055,0)</f>
        <v>87409</v>
      </c>
      <c r="AK102" s="114">
        <f t="shared" ref="AK102:AK115" si="235">ROUNDUP(AJ102*1.04,0)</f>
        <v>90906</v>
      </c>
      <c r="AL102" s="41">
        <v>65133</v>
      </c>
      <c r="AM102" s="4">
        <f t="shared" si="214"/>
        <v>65785</v>
      </c>
      <c r="AN102" s="2">
        <f t="shared" si="215"/>
        <v>66443</v>
      </c>
      <c r="AO102" s="16">
        <f t="shared" ref="AO102:AO115" si="236">ROUNDUP(AN102*1.01,0)</f>
        <v>67108</v>
      </c>
      <c r="AP102" s="8">
        <f t="shared" si="216"/>
        <v>68115</v>
      </c>
      <c r="AQ102" s="8">
        <f t="shared" si="217"/>
        <v>69989</v>
      </c>
      <c r="AR102" s="8">
        <f t="shared" si="217"/>
        <v>71914</v>
      </c>
      <c r="AS102" s="133">
        <f t="shared" ref="AS102:AS115" si="237">AR102</f>
        <v>71914</v>
      </c>
      <c r="AT102" s="133">
        <f t="shared" ref="AT102:AT115" si="238">ROUNDUP(AS102*1.05,0)</f>
        <v>75510</v>
      </c>
      <c r="AU102" s="108">
        <f t="shared" ref="AU102:AU115" si="239">ROUNDUP(AT102*1.065,0)</f>
        <v>80419</v>
      </c>
      <c r="AV102" s="8">
        <f t="shared" ref="AV102:AV115" si="240">ROUNDUP(AU102*1.055,0)</f>
        <v>84843</v>
      </c>
      <c r="AW102" s="114">
        <f t="shared" ref="AW102:AW115" si="241">ROUNDUP(AV102*1.04,0)</f>
        <v>88237</v>
      </c>
    </row>
    <row r="103" spans="1:49" x14ac:dyDescent="0.2">
      <c r="A103" s="132">
        <v>23</v>
      </c>
      <c r="B103" s="41">
        <v>65661</v>
      </c>
      <c r="C103" s="4">
        <f t="shared" si="205"/>
        <v>66318</v>
      </c>
      <c r="D103" s="4">
        <f t="shared" si="205"/>
        <v>66982</v>
      </c>
      <c r="E103" s="10">
        <f t="shared" si="218"/>
        <v>67652</v>
      </c>
      <c r="F103" s="8">
        <f t="shared" si="206"/>
        <v>68667</v>
      </c>
      <c r="G103" s="8">
        <f t="shared" si="207"/>
        <v>70556</v>
      </c>
      <c r="H103" s="8">
        <f t="shared" si="207"/>
        <v>72497</v>
      </c>
      <c r="I103" s="8">
        <f t="shared" si="219"/>
        <v>72497</v>
      </c>
      <c r="J103" s="8">
        <f t="shared" si="220"/>
        <v>76122</v>
      </c>
      <c r="K103" s="8">
        <f t="shared" si="221"/>
        <v>81070</v>
      </c>
      <c r="L103" s="8">
        <f t="shared" si="222"/>
        <v>85529</v>
      </c>
      <c r="M103" s="114">
        <f t="shared" si="223"/>
        <v>88951</v>
      </c>
      <c r="N103" s="41">
        <v>72884</v>
      </c>
      <c r="O103" s="4">
        <f t="shared" si="208"/>
        <v>73613</v>
      </c>
      <c r="P103" s="4">
        <f t="shared" si="208"/>
        <v>74350</v>
      </c>
      <c r="Q103" s="10">
        <f t="shared" si="224"/>
        <v>75094</v>
      </c>
      <c r="R103" s="8">
        <f t="shared" si="209"/>
        <v>76221</v>
      </c>
      <c r="S103" s="8">
        <f t="shared" si="210"/>
        <v>78318</v>
      </c>
      <c r="T103" s="8">
        <f t="shared" si="210"/>
        <v>80472</v>
      </c>
      <c r="U103" s="8">
        <f t="shared" si="225"/>
        <v>80472</v>
      </c>
      <c r="V103" s="8">
        <f t="shared" si="226"/>
        <v>84496</v>
      </c>
      <c r="W103" s="8">
        <f t="shared" si="227"/>
        <v>89989</v>
      </c>
      <c r="X103" s="8">
        <f t="shared" si="228"/>
        <v>94939</v>
      </c>
      <c r="Y103" s="114">
        <f t="shared" si="229"/>
        <v>98737</v>
      </c>
      <c r="Z103" s="41">
        <v>68692</v>
      </c>
      <c r="AA103" s="4">
        <f t="shared" si="211"/>
        <v>69379</v>
      </c>
      <c r="AB103" s="4">
        <f t="shared" si="211"/>
        <v>70073</v>
      </c>
      <c r="AC103" s="10">
        <f t="shared" si="230"/>
        <v>70774</v>
      </c>
      <c r="AD103" s="8">
        <f t="shared" si="212"/>
        <v>71836</v>
      </c>
      <c r="AE103" s="8">
        <f t="shared" si="213"/>
        <v>73812</v>
      </c>
      <c r="AF103" s="8">
        <f t="shared" si="213"/>
        <v>75842</v>
      </c>
      <c r="AG103" s="8">
        <f t="shared" si="231"/>
        <v>75842</v>
      </c>
      <c r="AH103" s="8">
        <f t="shared" si="232"/>
        <v>79635</v>
      </c>
      <c r="AI103" s="8">
        <f t="shared" si="233"/>
        <v>84812</v>
      </c>
      <c r="AJ103" s="8">
        <f t="shared" si="234"/>
        <v>89477</v>
      </c>
      <c r="AK103" s="114">
        <f t="shared" si="235"/>
        <v>93057</v>
      </c>
      <c r="AL103" s="41">
        <v>66715</v>
      </c>
      <c r="AM103" s="4">
        <f t="shared" si="214"/>
        <v>67383</v>
      </c>
      <c r="AN103" s="2">
        <f t="shared" si="215"/>
        <v>68057</v>
      </c>
      <c r="AO103" s="16">
        <f t="shared" si="236"/>
        <v>68738</v>
      </c>
      <c r="AP103" s="8">
        <f t="shared" si="216"/>
        <v>69770</v>
      </c>
      <c r="AQ103" s="8">
        <f t="shared" si="217"/>
        <v>71689</v>
      </c>
      <c r="AR103" s="8">
        <f t="shared" si="217"/>
        <v>73661</v>
      </c>
      <c r="AS103" s="133">
        <f t="shared" si="237"/>
        <v>73661</v>
      </c>
      <c r="AT103" s="133">
        <f t="shared" si="238"/>
        <v>77345</v>
      </c>
      <c r="AU103" s="108">
        <f t="shared" si="239"/>
        <v>82373</v>
      </c>
      <c r="AV103" s="8">
        <f t="shared" si="240"/>
        <v>86904</v>
      </c>
      <c r="AW103" s="114">
        <f t="shared" si="241"/>
        <v>90381</v>
      </c>
    </row>
    <row r="104" spans="1:49" x14ac:dyDescent="0.2">
      <c r="A104" s="132">
        <v>24</v>
      </c>
      <c r="B104" s="41">
        <v>67290</v>
      </c>
      <c r="C104" s="4">
        <f t="shared" si="205"/>
        <v>67963</v>
      </c>
      <c r="D104" s="4">
        <f t="shared" si="205"/>
        <v>68643</v>
      </c>
      <c r="E104" s="10">
        <f t="shared" si="218"/>
        <v>69330</v>
      </c>
      <c r="F104" s="8">
        <f t="shared" si="206"/>
        <v>70370</v>
      </c>
      <c r="G104" s="8">
        <f t="shared" si="207"/>
        <v>72306</v>
      </c>
      <c r="H104" s="8">
        <f t="shared" si="207"/>
        <v>74295</v>
      </c>
      <c r="I104" s="8">
        <f t="shared" si="219"/>
        <v>74295</v>
      </c>
      <c r="J104" s="8">
        <f t="shared" si="220"/>
        <v>78010</v>
      </c>
      <c r="K104" s="8">
        <f t="shared" si="221"/>
        <v>83081</v>
      </c>
      <c r="L104" s="8">
        <f t="shared" si="222"/>
        <v>87651</v>
      </c>
      <c r="M104" s="114">
        <f t="shared" si="223"/>
        <v>91158</v>
      </c>
      <c r="N104" s="41">
        <v>74518</v>
      </c>
      <c r="O104" s="4">
        <f t="shared" si="208"/>
        <v>75264</v>
      </c>
      <c r="P104" s="4">
        <f t="shared" si="208"/>
        <v>76017</v>
      </c>
      <c r="Q104" s="10">
        <f t="shared" si="224"/>
        <v>76778</v>
      </c>
      <c r="R104" s="8">
        <f t="shared" si="209"/>
        <v>77930</v>
      </c>
      <c r="S104" s="8">
        <f t="shared" si="210"/>
        <v>80074</v>
      </c>
      <c r="T104" s="8">
        <f t="shared" si="210"/>
        <v>82277</v>
      </c>
      <c r="U104" s="8">
        <f t="shared" si="225"/>
        <v>82277</v>
      </c>
      <c r="V104" s="8">
        <f t="shared" si="226"/>
        <v>86391</v>
      </c>
      <c r="W104" s="8">
        <f t="shared" si="227"/>
        <v>92007</v>
      </c>
      <c r="X104" s="8">
        <f t="shared" si="228"/>
        <v>97068</v>
      </c>
      <c r="Y104" s="114">
        <f t="shared" si="229"/>
        <v>100951</v>
      </c>
      <c r="Z104" s="41">
        <v>70321</v>
      </c>
      <c r="AA104" s="4">
        <f t="shared" si="211"/>
        <v>71025</v>
      </c>
      <c r="AB104" s="4">
        <f t="shared" si="211"/>
        <v>71736</v>
      </c>
      <c r="AC104" s="10">
        <f t="shared" si="230"/>
        <v>72454</v>
      </c>
      <c r="AD104" s="8">
        <f t="shared" si="212"/>
        <v>73541</v>
      </c>
      <c r="AE104" s="8">
        <f t="shared" si="213"/>
        <v>75564</v>
      </c>
      <c r="AF104" s="8">
        <f t="shared" si="213"/>
        <v>77643</v>
      </c>
      <c r="AG104" s="8">
        <f t="shared" si="231"/>
        <v>77643</v>
      </c>
      <c r="AH104" s="8">
        <f t="shared" si="232"/>
        <v>81526</v>
      </c>
      <c r="AI104" s="8">
        <f t="shared" si="233"/>
        <v>86826</v>
      </c>
      <c r="AJ104" s="8">
        <f t="shared" si="234"/>
        <v>91602</v>
      </c>
      <c r="AK104" s="114">
        <f t="shared" si="235"/>
        <v>95267</v>
      </c>
      <c r="AL104" s="41">
        <v>68350</v>
      </c>
      <c r="AM104" s="4">
        <f t="shared" si="214"/>
        <v>69034</v>
      </c>
      <c r="AN104" s="2">
        <f t="shared" si="215"/>
        <v>69725</v>
      </c>
      <c r="AO104" s="16">
        <f t="shared" si="236"/>
        <v>70423</v>
      </c>
      <c r="AP104" s="8">
        <f t="shared" si="216"/>
        <v>71480</v>
      </c>
      <c r="AQ104" s="8">
        <f t="shared" si="217"/>
        <v>73446</v>
      </c>
      <c r="AR104" s="8">
        <f t="shared" si="217"/>
        <v>75466</v>
      </c>
      <c r="AS104" s="133">
        <f t="shared" si="237"/>
        <v>75466</v>
      </c>
      <c r="AT104" s="133">
        <f t="shared" si="238"/>
        <v>79240</v>
      </c>
      <c r="AU104" s="108">
        <f t="shared" si="239"/>
        <v>84391</v>
      </c>
      <c r="AV104" s="8">
        <f t="shared" si="240"/>
        <v>89033</v>
      </c>
      <c r="AW104" s="114">
        <f t="shared" si="241"/>
        <v>92595</v>
      </c>
    </row>
    <row r="105" spans="1:49" x14ac:dyDescent="0.2">
      <c r="A105" s="132">
        <v>25</v>
      </c>
      <c r="B105" s="41">
        <v>68962</v>
      </c>
      <c r="C105" s="4">
        <f t="shared" si="205"/>
        <v>69652</v>
      </c>
      <c r="D105" s="4">
        <f t="shared" si="205"/>
        <v>70349</v>
      </c>
      <c r="E105" s="10">
        <f t="shared" si="218"/>
        <v>71053</v>
      </c>
      <c r="F105" s="8">
        <f t="shared" si="206"/>
        <v>72119</v>
      </c>
      <c r="G105" s="8">
        <f t="shared" si="207"/>
        <v>74103</v>
      </c>
      <c r="H105" s="8">
        <f t="shared" si="207"/>
        <v>76141</v>
      </c>
      <c r="I105" s="8">
        <f t="shared" si="219"/>
        <v>76141</v>
      </c>
      <c r="J105" s="8">
        <f t="shared" si="220"/>
        <v>79949</v>
      </c>
      <c r="K105" s="8">
        <f t="shared" si="221"/>
        <v>85146</v>
      </c>
      <c r="L105" s="8">
        <f t="shared" si="222"/>
        <v>89830</v>
      </c>
      <c r="M105" s="114">
        <f t="shared" si="223"/>
        <v>93424</v>
      </c>
      <c r="N105" s="41">
        <v>76187</v>
      </c>
      <c r="O105" s="4">
        <f t="shared" si="208"/>
        <v>76949</v>
      </c>
      <c r="P105" s="4">
        <f t="shared" si="208"/>
        <v>77719</v>
      </c>
      <c r="Q105" s="10">
        <f t="shared" si="224"/>
        <v>78497</v>
      </c>
      <c r="R105" s="8">
        <f t="shared" si="209"/>
        <v>79675</v>
      </c>
      <c r="S105" s="8">
        <f t="shared" si="210"/>
        <v>81867</v>
      </c>
      <c r="T105" s="8">
        <f t="shared" si="210"/>
        <v>84119</v>
      </c>
      <c r="U105" s="8">
        <f t="shared" si="225"/>
        <v>84119</v>
      </c>
      <c r="V105" s="8">
        <f t="shared" si="226"/>
        <v>88325</v>
      </c>
      <c r="W105" s="8">
        <f t="shared" si="227"/>
        <v>94067</v>
      </c>
      <c r="X105" s="8">
        <f t="shared" si="228"/>
        <v>99241</v>
      </c>
      <c r="Y105" s="114">
        <f t="shared" si="229"/>
        <v>103211</v>
      </c>
      <c r="Z105" s="41">
        <v>71994</v>
      </c>
      <c r="AA105" s="4">
        <f t="shared" si="211"/>
        <v>72714</v>
      </c>
      <c r="AB105" s="4">
        <f t="shared" si="211"/>
        <v>73442</v>
      </c>
      <c r="AC105" s="10">
        <f t="shared" si="230"/>
        <v>74177</v>
      </c>
      <c r="AD105" s="8">
        <f t="shared" si="212"/>
        <v>75290</v>
      </c>
      <c r="AE105" s="8">
        <f t="shared" si="213"/>
        <v>77361</v>
      </c>
      <c r="AF105" s="8">
        <f t="shared" si="213"/>
        <v>79489</v>
      </c>
      <c r="AG105" s="8">
        <f t="shared" si="231"/>
        <v>79489</v>
      </c>
      <c r="AH105" s="8">
        <f t="shared" si="232"/>
        <v>83464</v>
      </c>
      <c r="AI105" s="8">
        <f t="shared" si="233"/>
        <v>88890</v>
      </c>
      <c r="AJ105" s="8">
        <f t="shared" si="234"/>
        <v>93779</v>
      </c>
      <c r="AK105" s="114">
        <f t="shared" si="235"/>
        <v>97531</v>
      </c>
      <c r="AL105" s="41">
        <v>70016</v>
      </c>
      <c r="AM105" s="4">
        <f t="shared" si="214"/>
        <v>70717</v>
      </c>
      <c r="AN105" s="2">
        <f t="shared" si="215"/>
        <v>71425</v>
      </c>
      <c r="AO105" s="16">
        <f t="shared" si="236"/>
        <v>72140</v>
      </c>
      <c r="AP105" s="8">
        <f t="shared" si="216"/>
        <v>73223</v>
      </c>
      <c r="AQ105" s="8">
        <f t="shared" si="217"/>
        <v>75237</v>
      </c>
      <c r="AR105" s="8">
        <f t="shared" si="217"/>
        <v>77307</v>
      </c>
      <c r="AS105" s="133">
        <f t="shared" si="237"/>
        <v>77307</v>
      </c>
      <c r="AT105" s="133">
        <f t="shared" si="238"/>
        <v>81173</v>
      </c>
      <c r="AU105" s="108">
        <f t="shared" si="239"/>
        <v>86450</v>
      </c>
      <c r="AV105" s="8">
        <f t="shared" si="240"/>
        <v>91205</v>
      </c>
      <c r="AW105" s="114">
        <f t="shared" si="241"/>
        <v>94854</v>
      </c>
    </row>
    <row r="106" spans="1:49" x14ac:dyDescent="0.2">
      <c r="A106" s="132">
        <v>26</v>
      </c>
      <c r="B106" s="41">
        <v>70668</v>
      </c>
      <c r="C106" s="4">
        <f t="shared" si="205"/>
        <v>71375</v>
      </c>
      <c r="D106" s="4">
        <f t="shared" si="205"/>
        <v>72089</v>
      </c>
      <c r="E106" s="10">
        <f t="shared" si="218"/>
        <v>72810</v>
      </c>
      <c r="F106" s="8">
        <f t="shared" si="206"/>
        <v>73903</v>
      </c>
      <c r="G106" s="8">
        <f t="shared" si="207"/>
        <v>75936</v>
      </c>
      <c r="H106" s="8">
        <f t="shared" si="207"/>
        <v>78025</v>
      </c>
      <c r="I106" s="8">
        <f t="shared" si="219"/>
        <v>78025</v>
      </c>
      <c r="J106" s="8">
        <f t="shared" si="220"/>
        <v>81927</v>
      </c>
      <c r="K106" s="8">
        <f t="shared" si="221"/>
        <v>87253</v>
      </c>
      <c r="L106" s="8">
        <f t="shared" si="222"/>
        <v>92052</v>
      </c>
      <c r="M106" s="114">
        <f t="shared" si="223"/>
        <v>95735</v>
      </c>
      <c r="N106" s="41">
        <v>77893</v>
      </c>
      <c r="O106" s="4">
        <f t="shared" si="208"/>
        <v>78672</v>
      </c>
      <c r="P106" s="4">
        <f t="shared" si="208"/>
        <v>79459</v>
      </c>
      <c r="Q106" s="10">
        <f t="shared" si="224"/>
        <v>80254</v>
      </c>
      <c r="R106" s="8">
        <f t="shared" si="209"/>
        <v>81458</v>
      </c>
      <c r="S106" s="8">
        <f t="shared" si="210"/>
        <v>83699</v>
      </c>
      <c r="T106" s="8">
        <f t="shared" si="210"/>
        <v>86001</v>
      </c>
      <c r="U106" s="8">
        <f t="shared" si="225"/>
        <v>86001</v>
      </c>
      <c r="V106" s="8">
        <f t="shared" si="226"/>
        <v>90302</v>
      </c>
      <c r="W106" s="8">
        <f t="shared" si="227"/>
        <v>96172</v>
      </c>
      <c r="X106" s="8">
        <f t="shared" si="228"/>
        <v>101462</v>
      </c>
      <c r="Y106" s="114">
        <f t="shared" si="229"/>
        <v>105521</v>
      </c>
      <c r="Z106" s="41">
        <v>73700</v>
      </c>
      <c r="AA106" s="4">
        <f t="shared" si="211"/>
        <v>74437</v>
      </c>
      <c r="AB106" s="4">
        <f t="shared" si="211"/>
        <v>75182</v>
      </c>
      <c r="AC106" s="10">
        <f t="shared" si="230"/>
        <v>75934</v>
      </c>
      <c r="AD106" s="8">
        <f t="shared" si="212"/>
        <v>77074</v>
      </c>
      <c r="AE106" s="8">
        <f t="shared" si="213"/>
        <v>79194</v>
      </c>
      <c r="AF106" s="8">
        <f t="shared" si="213"/>
        <v>81372</v>
      </c>
      <c r="AG106" s="8">
        <f t="shared" si="231"/>
        <v>81372</v>
      </c>
      <c r="AH106" s="8">
        <f t="shared" si="232"/>
        <v>85441</v>
      </c>
      <c r="AI106" s="8">
        <f t="shared" si="233"/>
        <v>90995</v>
      </c>
      <c r="AJ106" s="8">
        <f t="shared" si="234"/>
        <v>96000</v>
      </c>
      <c r="AK106" s="114">
        <f t="shared" si="235"/>
        <v>99840</v>
      </c>
      <c r="AL106" s="41">
        <v>71728</v>
      </c>
      <c r="AM106" s="4">
        <f t="shared" si="214"/>
        <v>72446</v>
      </c>
      <c r="AN106" s="2">
        <f t="shared" si="215"/>
        <v>73171</v>
      </c>
      <c r="AO106" s="16">
        <f t="shared" si="236"/>
        <v>73903</v>
      </c>
      <c r="AP106" s="8">
        <f t="shared" si="216"/>
        <v>75012</v>
      </c>
      <c r="AQ106" s="8">
        <f t="shared" si="217"/>
        <v>77075</v>
      </c>
      <c r="AR106" s="8">
        <f t="shared" si="217"/>
        <v>79195</v>
      </c>
      <c r="AS106" s="133">
        <f t="shared" si="237"/>
        <v>79195</v>
      </c>
      <c r="AT106" s="133">
        <f t="shared" si="238"/>
        <v>83155</v>
      </c>
      <c r="AU106" s="108">
        <f t="shared" si="239"/>
        <v>88561</v>
      </c>
      <c r="AV106" s="8">
        <f t="shared" si="240"/>
        <v>93432</v>
      </c>
      <c r="AW106" s="114">
        <f t="shared" si="241"/>
        <v>97170</v>
      </c>
    </row>
    <row r="107" spans="1:49" x14ac:dyDescent="0.2">
      <c r="A107" s="132">
        <v>27</v>
      </c>
      <c r="B107" s="41">
        <v>72419</v>
      </c>
      <c r="C107" s="4">
        <f t="shared" si="205"/>
        <v>73144</v>
      </c>
      <c r="D107" s="4">
        <f t="shared" si="205"/>
        <v>73876</v>
      </c>
      <c r="E107" s="10">
        <f t="shared" si="218"/>
        <v>74615</v>
      </c>
      <c r="F107" s="8">
        <f t="shared" si="206"/>
        <v>75735</v>
      </c>
      <c r="G107" s="8">
        <f t="shared" si="207"/>
        <v>77818</v>
      </c>
      <c r="H107" s="8">
        <f t="shared" si="207"/>
        <v>79958</v>
      </c>
      <c r="I107" s="8">
        <f t="shared" si="219"/>
        <v>79958</v>
      </c>
      <c r="J107" s="8">
        <f t="shared" si="220"/>
        <v>83956</v>
      </c>
      <c r="K107" s="8">
        <f t="shared" si="221"/>
        <v>89414</v>
      </c>
      <c r="L107" s="8">
        <f t="shared" si="222"/>
        <v>94332</v>
      </c>
      <c r="M107" s="114">
        <f t="shared" si="223"/>
        <v>98106</v>
      </c>
      <c r="N107" s="41">
        <v>79642</v>
      </c>
      <c r="O107" s="4">
        <f t="shared" si="208"/>
        <v>80439</v>
      </c>
      <c r="P107" s="4">
        <f t="shared" si="208"/>
        <v>81244</v>
      </c>
      <c r="Q107" s="10">
        <f t="shared" si="224"/>
        <v>82057</v>
      </c>
      <c r="R107" s="8">
        <f t="shared" si="209"/>
        <v>83288</v>
      </c>
      <c r="S107" s="8">
        <f t="shared" si="210"/>
        <v>85579</v>
      </c>
      <c r="T107" s="8">
        <f t="shared" si="210"/>
        <v>87933</v>
      </c>
      <c r="U107" s="8">
        <f t="shared" si="225"/>
        <v>87933</v>
      </c>
      <c r="V107" s="8">
        <f t="shared" si="226"/>
        <v>92330</v>
      </c>
      <c r="W107" s="8">
        <f t="shared" si="227"/>
        <v>98332</v>
      </c>
      <c r="X107" s="8">
        <f t="shared" si="228"/>
        <v>103741</v>
      </c>
      <c r="Y107" s="114">
        <f t="shared" si="229"/>
        <v>107891</v>
      </c>
      <c r="Z107" s="41">
        <v>75450</v>
      </c>
      <c r="AA107" s="4">
        <f t="shared" si="211"/>
        <v>76205</v>
      </c>
      <c r="AB107" s="4">
        <f t="shared" si="211"/>
        <v>76968</v>
      </c>
      <c r="AC107" s="10">
        <f t="shared" si="230"/>
        <v>77738</v>
      </c>
      <c r="AD107" s="8">
        <f t="shared" si="212"/>
        <v>78905</v>
      </c>
      <c r="AE107" s="8">
        <f t="shared" si="213"/>
        <v>81075</v>
      </c>
      <c r="AF107" s="8">
        <f t="shared" si="213"/>
        <v>83305</v>
      </c>
      <c r="AG107" s="8">
        <f t="shared" si="231"/>
        <v>83305</v>
      </c>
      <c r="AH107" s="8">
        <f t="shared" si="232"/>
        <v>87471</v>
      </c>
      <c r="AI107" s="8">
        <f t="shared" si="233"/>
        <v>93157</v>
      </c>
      <c r="AJ107" s="8">
        <f t="shared" si="234"/>
        <v>98281</v>
      </c>
      <c r="AK107" s="114">
        <f t="shared" si="235"/>
        <v>102213</v>
      </c>
      <c r="AL107" s="41">
        <v>73474</v>
      </c>
      <c r="AM107" s="4">
        <f t="shared" si="214"/>
        <v>74209</v>
      </c>
      <c r="AN107" s="2">
        <f t="shared" si="215"/>
        <v>74952</v>
      </c>
      <c r="AO107" s="16">
        <f t="shared" si="236"/>
        <v>75702</v>
      </c>
      <c r="AP107" s="8">
        <f t="shared" si="216"/>
        <v>76838</v>
      </c>
      <c r="AQ107" s="8">
        <f t="shared" si="217"/>
        <v>78952</v>
      </c>
      <c r="AR107" s="8">
        <f t="shared" si="217"/>
        <v>81124</v>
      </c>
      <c r="AS107" s="133">
        <f t="shared" si="237"/>
        <v>81124</v>
      </c>
      <c r="AT107" s="133">
        <f t="shared" si="238"/>
        <v>85181</v>
      </c>
      <c r="AU107" s="108">
        <f t="shared" si="239"/>
        <v>90718</v>
      </c>
      <c r="AV107" s="8">
        <f t="shared" si="240"/>
        <v>95708</v>
      </c>
      <c r="AW107" s="114">
        <f t="shared" si="241"/>
        <v>99537</v>
      </c>
    </row>
    <row r="108" spans="1:49" x14ac:dyDescent="0.2">
      <c r="A108" s="132">
        <v>28</v>
      </c>
      <c r="B108" s="41">
        <v>74215</v>
      </c>
      <c r="C108" s="4">
        <f t="shared" si="205"/>
        <v>74958</v>
      </c>
      <c r="D108" s="4">
        <f t="shared" si="205"/>
        <v>75708</v>
      </c>
      <c r="E108" s="10">
        <f t="shared" si="218"/>
        <v>76466</v>
      </c>
      <c r="F108" s="8">
        <f t="shared" si="206"/>
        <v>77613</v>
      </c>
      <c r="G108" s="8">
        <f t="shared" si="207"/>
        <v>79748</v>
      </c>
      <c r="H108" s="8">
        <f t="shared" si="207"/>
        <v>81942</v>
      </c>
      <c r="I108" s="8">
        <f t="shared" si="219"/>
        <v>81942</v>
      </c>
      <c r="J108" s="8">
        <f t="shared" si="220"/>
        <v>86040</v>
      </c>
      <c r="K108" s="8">
        <f t="shared" si="221"/>
        <v>91633</v>
      </c>
      <c r="L108" s="8">
        <f t="shared" si="222"/>
        <v>96673</v>
      </c>
      <c r="M108" s="114">
        <f t="shared" si="223"/>
        <v>100540</v>
      </c>
      <c r="N108" s="41">
        <v>81441</v>
      </c>
      <c r="O108" s="4">
        <f t="shared" si="208"/>
        <v>82256</v>
      </c>
      <c r="P108" s="4">
        <f t="shared" si="208"/>
        <v>83079</v>
      </c>
      <c r="Q108" s="10">
        <f t="shared" si="224"/>
        <v>83910</v>
      </c>
      <c r="R108" s="8">
        <f t="shared" si="209"/>
        <v>85169</v>
      </c>
      <c r="S108" s="8">
        <f t="shared" si="210"/>
        <v>87512</v>
      </c>
      <c r="T108" s="8">
        <f t="shared" si="210"/>
        <v>89919</v>
      </c>
      <c r="U108" s="8">
        <f t="shared" si="225"/>
        <v>89919</v>
      </c>
      <c r="V108" s="8">
        <f t="shared" si="226"/>
        <v>94415</v>
      </c>
      <c r="W108" s="8">
        <f t="shared" si="227"/>
        <v>100552</v>
      </c>
      <c r="X108" s="8">
        <f t="shared" si="228"/>
        <v>106083</v>
      </c>
      <c r="Y108" s="114">
        <f t="shared" si="229"/>
        <v>110327</v>
      </c>
      <c r="Z108" s="41">
        <v>77248</v>
      </c>
      <c r="AA108" s="4">
        <f t="shared" si="211"/>
        <v>78021</v>
      </c>
      <c r="AB108" s="4">
        <f t="shared" si="211"/>
        <v>78802</v>
      </c>
      <c r="AC108" s="10">
        <f t="shared" si="230"/>
        <v>79591</v>
      </c>
      <c r="AD108" s="8">
        <f t="shared" si="212"/>
        <v>80785</v>
      </c>
      <c r="AE108" s="8">
        <f t="shared" si="213"/>
        <v>83007</v>
      </c>
      <c r="AF108" s="8">
        <f t="shared" si="213"/>
        <v>85290</v>
      </c>
      <c r="AG108" s="8">
        <f t="shared" si="231"/>
        <v>85290</v>
      </c>
      <c r="AH108" s="8">
        <f t="shared" si="232"/>
        <v>89555</v>
      </c>
      <c r="AI108" s="8">
        <f t="shared" si="233"/>
        <v>95377</v>
      </c>
      <c r="AJ108" s="8">
        <f t="shared" si="234"/>
        <v>100623</v>
      </c>
      <c r="AK108" s="114">
        <f t="shared" si="235"/>
        <v>104648</v>
      </c>
      <c r="AL108" s="41">
        <v>75269</v>
      </c>
      <c r="AM108" s="4">
        <f t="shared" si="214"/>
        <v>76022</v>
      </c>
      <c r="AN108" s="2">
        <f t="shared" si="215"/>
        <v>76783</v>
      </c>
      <c r="AO108" s="16">
        <f t="shared" si="236"/>
        <v>77551</v>
      </c>
      <c r="AP108" s="8">
        <f t="shared" si="216"/>
        <v>78715</v>
      </c>
      <c r="AQ108" s="8">
        <f t="shared" si="217"/>
        <v>80880</v>
      </c>
      <c r="AR108" s="8">
        <f t="shared" si="217"/>
        <v>83105</v>
      </c>
      <c r="AS108" s="133">
        <f t="shared" si="237"/>
        <v>83105</v>
      </c>
      <c r="AT108" s="133">
        <f t="shared" si="238"/>
        <v>87261</v>
      </c>
      <c r="AU108" s="108">
        <f t="shared" si="239"/>
        <v>92933</v>
      </c>
      <c r="AV108" s="8">
        <f t="shared" si="240"/>
        <v>98045</v>
      </c>
      <c r="AW108" s="114">
        <f t="shared" si="241"/>
        <v>101967</v>
      </c>
    </row>
    <row r="109" spans="1:49" x14ac:dyDescent="0.2">
      <c r="A109" s="132">
        <v>29</v>
      </c>
      <c r="B109" s="41">
        <v>76053</v>
      </c>
      <c r="C109" s="4">
        <f t="shared" si="205"/>
        <v>76814</v>
      </c>
      <c r="D109" s="4">
        <f t="shared" si="205"/>
        <v>77583</v>
      </c>
      <c r="E109" s="10">
        <f t="shared" si="218"/>
        <v>78359</v>
      </c>
      <c r="F109" s="8">
        <f t="shared" si="206"/>
        <v>79535</v>
      </c>
      <c r="G109" s="8">
        <f t="shared" si="207"/>
        <v>81723</v>
      </c>
      <c r="H109" s="8">
        <f t="shared" si="207"/>
        <v>83971</v>
      </c>
      <c r="I109" s="8">
        <f t="shared" si="219"/>
        <v>83971</v>
      </c>
      <c r="J109" s="8">
        <f t="shared" si="220"/>
        <v>88170</v>
      </c>
      <c r="K109" s="8">
        <f t="shared" si="221"/>
        <v>93902</v>
      </c>
      <c r="L109" s="8">
        <f t="shared" si="222"/>
        <v>99067</v>
      </c>
      <c r="M109" s="114">
        <f t="shared" si="223"/>
        <v>103030</v>
      </c>
      <c r="N109" s="41">
        <v>83282</v>
      </c>
      <c r="O109" s="4">
        <f t="shared" si="208"/>
        <v>84115</v>
      </c>
      <c r="P109" s="4">
        <f t="shared" si="208"/>
        <v>84957</v>
      </c>
      <c r="Q109" s="10">
        <f t="shared" si="224"/>
        <v>85807</v>
      </c>
      <c r="R109" s="8">
        <f t="shared" si="209"/>
        <v>87095</v>
      </c>
      <c r="S109" s="8">
        <f t="shared" si="210"/>
        <v>89491</v>
      </c>
      <c r="T109" s="8">
        <f t="shared" si="210"/>
        <v>91953</v>
      </c>
      <c r="U109" s="8">
        <f t="shared" si="225"/>
        <v>91953</v>
      </c>
      <c r="V109" s="8">
        <f t="shared" si="226"/>
        <v>96551</v>
      </c>
      <c r="W109" s="8">
        <f t="shared" si="227"/>
        <v>102827</v>
      </c>
      <c r="X109" s="8">
        <f t="shared" si="228"/>
        <v>108483</v>
      </c>
      <c r="Y109" s="114">
        <f t="shared" si="229"/>
        <v>112823</v>
      </c>
      <c r="Z109" s="41">
        <v>79084</v>
      </c>
      <c r="AA109" s="4">
        <f t="shared" si="211"/>
        <v>79875</v>
      </c>
      <c r="AB109" s="4">
        <f t="shared" si="211"/>
        <v>80674</v>
      </c>
      <c r="AC109" s="10">
        <f t="shared" si="230"/>
        <v>81481</v>
      </c>
      <c r="AD109" s="8">
        <f t="shared" si="212"/>
        <v>82704</v>
      </c>
      <c r="AE109" s="8">
        <f t="shared" si="213"/>
        <v>84979</v>
      </c>
      <c r="AF109" s="8">
        <f t="shared" si="213"/>
        <v>87316</v>
      </c>
      <c r="AG109" s="8">
        <f t="shared" si="231"/>
        <v>87316</v>
      </c>
      <c r="AH109" s="8">
        <f t="shared" si="232"/>
        <v>91682</v>
      </c>
      <c r="AI109" s="8">
        <f t="shared" si="233"/>
        <v>97642</v>
      </c>
      <c r="AJ109" s="8">
        <f t="shared" si="234"/>
        <v>103013</v>
      </c>
      <c r="AK109" s="114">
        <f t="shared" si="235"/>
        <v>107134</v>
      </c>
      <c r="AL109" s="41">
        <v>77112</v>
      </c>
      <c r="AM109" s="4">
        <f t="shared" si="214"/>
        <v>77884</v>
      </c>
      <c r="AN109" s="2">
        <f t="shared" si="215"/>
        <v>78663</v>
      </c>
      <c r="AO109" s="16">
        <f t="shared" si="236"/>
        <v>79450</v>
      </c>
      <c r="AP109" s="8">
        <f t="shared" si="216"/>
        <v>80642</v>
      </c>
      <c r="AQ109" s="8">
        <f t="shared" si="217"/>
        <v>82860</v>
      </c>
      <c r="AR109" s="8">
        <f t="shared" si="217"/>
        <v>85139</v>
      </c>
      <c r="AS109" s="133">
        <f t="shared" si="237"/>
        <v>85139</v>
      </c>
      <c r="AT109" s="133">
        <f t="shared" si="238"/>
        <v>89396</v>
      </c>
      <c r="AU109" s="108">
        <f t="shared" si="239"/>
        <v>95207</v>
      </c>
      <c r="AV109" s="8">
        <f t="shared" si="240"/>
        <v>100444</v>
      </c>
      <c r="AW109" s="114">
        <f t="shared" si="241"/>
        <v>104462</v>
      </c>
    </row>
    <row r="110" spans="1:49" x14ac:dyDescent="0.2">
      <c r="A110" s="132">
        <v>30</v>
      </c>
      <c r="B110" s="41">
        <v>77946</v>
      </c>
      <c r="C110" s="4">
        <f t="shared" si="205"/>
        <v>78726</v>
      </c>
      <c r="D110" s="4">
        <f t="shared" si="205"/>
        <v>79514</v>
      </c>
      <c r="E110" s="10">
        <f t="shared" si="218"/>
        <v>80310</v>
      </c>
      <c r="F110" s="8">
        <f t="shared" si="206"/>
        <v>81515</v>
      </c>
      <c r="G110" s="8">
        <f t="shared" si="207"/>
        <v>83757</v>
      </c>
      <c r="H110" s="8">
        <f t="shared" si="207"/>
        <v>86061</v>
      </c>
      <c r="I110" s="8">
        <f t="shared" si="219"/>
        <v>86061</v>
      </c>
      <c r="J110" s="8">
        <f t="shared" si="220"/>
        <v>90365</v>
      </c>
      <c r="K110" s="8">
        <f t="shared" si="221"/>
        <v>96239</v>
      </c>
      <c r="L110" s="8">
        <f t="shared" si="222"/>
        <v>101533</v>
      </c>
      <c r="M110" s="114">
        <f t="shared" si="223"/>
        <v>105595</v>
      </c>
      <c r="N110" s="41">
        <v>85173</v>
      </c>
      <c r="O110" s="4">
        <f t="shared" si="208"/>
        <v>86025</v>
      </c>
      <c r="P110" s="4">
        <f t="shared" si="208"/>
        <v>86886</v>
      </c>
      <c r="Q110" s="10">
        <f t="shared" si="224"/>
        <v>87755</v>
      </c>
      <c r="R110" s="8">
        <f t="shared" si="209"/>
        <v>89072</v>
      </c>
      <c r="S110" s="8">
        <f t="shared" si="210"/>
        <v>91522</v>
      </c>
      <c r="T110" s="8">
        <f t="shared" si="210"/>
        <v>94039</v>
      </c>
      <c r="U110" s="8">
        <f t="shared" si="225"/>
        <v>94039</v>
      </c>
      <c r="V110" s="8">
        <f t="shared" si="226"/>
        <v>98741</v>
      </c>
      <c r="W110" s="8">
        <f t="shared" si="227"/>
        <v>105160</v>
      </c>
      <c r="X110" s="8">
        <f t="shared" si="228"/>
        <v>110944</v>
      </c>
      <c r="Y110" s="114">
        <f t="shared" si="229"/>
        <v>115382</v>
      </c>
      <c r="Z110" s="41">
        <v>80977</v>
      </c>
      <c r="AA110" s="4">
        <f t="shared" si="211"/>
        <v>81787</v>
      </c>
      <c r="AB110" s="4">
        <f t="shared" si="211"/>
        <v>82605</v>
      </c>
      <c r="AC110" s="10">
        <f t="shared" si="230"/>
        <v>83432</v>
      </c>
      <c r="AD110" s="8">
        <f t="shared" si="212"/>
        <v>84684</v>
      </c>
      <c r="AE110" s="8">
        <f t="shared" si="213"/>
        <v>87013</v>
      </c>
      <c r="AF110" s="8">
        <f t="shared" si="213"/>
        <v>89406</v>
      </c>
      <c r="AG110" s="8">
        <f t="shared" si="231"/>
        <v>89406</v>
      </c>
      <c r="AH110" s="8">
        <f t="shared" si="232"/>
        <v>93877</v>
      </c>
      <c r="AI110" s="8">
        <f t="shared" si="233"/>
        <v>99980</v>
      </c>
      <c r="AJ110" s="8">
        <f t="shared" si="234"/>
        <v>105479</v>
      </c>
      <c r="AK110" s="114">
        <f t="shared" si="235"/>
        <v>109699</v>
      </c>
      <c r="AL110" s="41">
        <v>78999</v>
      </c>
      <c r="AM110" s="4">
        <f t="shared" si="214"/>
        <v>79789</v>
      </c>
      <c r="AN110" s="2">
        <f t="shared" si="215"/>
        <v>80587</v>
      </c>
      <c r="AO110" s="16">
        <f t="shared" si="236"/>
        <v>81393</v>
      </c>
      <c r="AP110" s="8">
        <f t="shared" si="216"/>
        <v>82614</v>
      </c>
      <c r="AQ110" s="8">
        <f t="shared" si="217"/>
        <v>84886</v>
      </c>
      <c r="AR110" s="8">
        <f t="shared" si="217"/>
        <v>87221</v>
      </c>
      <c r="AS110" s="133">
        <f t="shared" si="237"/>
        <v>87221</v>
      </c>
      <c r="AT110" s="133">
        <f t="shared" si="238"/>
        <v>91583</v>
      </c>
      <c r="AU110" s="108">
        <f t="shared" si="239"/>
        <v>97536</v>
      </c>
      <c r="AV110" s="8">
        <f t="shared" si="240"/>
        <v>102901</v>
      </c>
      <c r="AW110" s="114">
        <f t="shared" si="241"/>
        <v>107018</v>
      </c>
    </row>
    <row r="111" spans="1:49" x14ac:dyDescent="0.2">
      <c r="A111" s="132">
        <v>31</v>
      </c>
      <c r="B111" s="41">
        <v>79872</v>
      </c>
      <c r="C111" s="2">
        <f t="shared" si="205"/>
        <v>80671</v>
      </c>
      <c r="D111" s="2">
        <f t="shared" si="205"/>
        <v>81478</v>
      </c>
      <c r="E111" s="10">
        <f t="shared" si="218"/>
        <v>82293</v>
      </c>
      <c r="F111" s="8">
        <f t="shared" si="206"/>
        <v>83528</v>
      </c>
      <c r="G111" s="8">
        <f t="shared" si="207"/>
        <v>85826</v>
      </c>
      <c r="H111" s="8">
        <f t="shared" si="207"/>
        <v>88187</v>
      </c>
      <c r="I111" s="8">
        <f t="shared" si="219"/>
        <v>88187</v>
      </c>
      <c r="J111" s="8">
        <f t="shared" si="220"/>
        <v>92597</v>
      </c>
      <c r="K111" s="8">
        <f t="shared" si="221"/>
        <v>98616</v>
      </c>
      <c r="L111" s="8">
        <f t="shared" si="222"/>
        <v>104040</v>
      </c>
      <c r="M111" s="114">
        <f t="shared" si="223"/>
        <v>108202</v>
      </c>
      <c r="N111" s="41">
        <v>87101</v>
      </c>
      <c r="O111" s="2">
        <f t="shared" si="208"/>
        <v>87973</v>
      </c>
      <c r="P111" s="2">
        <f t="shared" si="208"/>
        <v>88853</v>
      </c>
      <c r="Q111" s="10">
        <f t="shared" si="224"/>
        <v>89742</v>
      </c>
      <c r="R111" s="8">
        <f t="shared" si="209"/>
        <v>91089</v>
      </c>
      <c r="S111" s="8">
        <f t="shared" si="210"/>
        <v>93594</v>
      </c>
      <c r="T111" s="8">
        <f t="shared" si="210"/>
        <v>96168</v>
      </c>
      <c r="U111" s="8">
        <f t="shared" si="225"/>
        <v>96168</v>
      </c>
      <c r="V111" s="8">
        <f t="shared" si="226"/>
        <v>100977</v>
      </c>
      <c r="W111" s="8">
        <f t="shared" si="227"/>
        <v>107541</v>
      </c>
      <c r="X111" s="8">
        <f t="shared" si="228"/>
        <v>113456</v>
      </c>
      <c r="Y111" s="114">
        <f t="shared" si="229"/>
        <v>117995</v>
      </c>
      <c r="Z111" s="41">
        <v>82908</v>
      </c>
      <c r="AA111" s="2">
        <f t="shared" si="211"/>
        <v>83738</v>
      </c>
      <c r="AB111" s="2">
        <f t="shared" si="211"/>
        <v>84576</v>
      </c>
      <c r="AC111" s="10">
        <f t="shared" si="230"/>
        <v>85422</v>
      </c>
      <c r="AD111" s="8">
        <f t="shared" si="212"/>
        <v>86704</v>
      </c>
      <c r="AE111" s="8">
        <f t="shared" si="213"/>
        <v>89089</v>
      </c>
      <c r="AF111" s="8">
        <f t="shared" si="213"/>
        <v>91539</v>
      </c>
      <c r="AG111" s="8">
        <f t="shared" si="231"/>
        <v>91539</v>
      </c>
      <c r="AH111" s="8">
        <f t="shared" si="232"/>
        <v>96116</v>
      </c>
      <c r="AI111" s="8">
        <f t="shared" si="233"/>
        <v>102364</v>
      </c>
      <c r="AJ111" s="8">
        <f t="shared" si="234"/>
        <v>107995</v>
      </c>
      <c r="AK111" s="114">
        <f t="shared" si="235"/>
        <v>112315</v>
      </c>
      <c r="AL111" s="41">
        <v>80932</v>
      </c>
      <c r="AM111" s="2">
        <f t="shared" si="214"/>
        <v>81742</v>
      </c>
      <c r="AN111" s="2">
        <f>ROUNDUP(AM111*1.01,0)</f>
        <v>82560</v>
      </c>
      <c r="AO111" s="16">
        <f t="shared" si="236"/>
        <v>83386</v>
      </c>
      <c r="AP111" s="8">
        <f t="shared" si="216"/>
        <v>84637</v>
      </c>
      <c r="AQ111" s="8">
        <f t="shared" si="217"/>
        <v>86965</v>
      </c>
      <c r="AR111" s="8">
        <f t="shared" si="217"/>
        <v>89357</v>
      </c>
      <c r="AS111" s="133">
        <f t="shared" si="237"/>
        <v>89357</v>
      </c>
      <c r="AT111" s="133">
        <f t="shared" si="238"/>
        <v>93825</v>
      </c>
      <c r="AU111" s="108">
        <f t="shared" si="239"/>
        <v>99924</v>
      </c>
      <c r="AV111" s="8">
        <f t="shared" si="240"/>
        <v>105420</v>
      </c>
      <c r="AW111" s="114">
        <f t="shared" si="241"/>
        <v>109637</v>
      </c>
    </row>
    <row r="112" spans="1:49" x14ac:dyDescent="0.2">
      <c r="A112" s="132">
        <v>32</v>
      </c>
      <c r="B112" s="41">
        <v>81857</v>
      </c>
      <c r="C112" s="2">
        <f t="shared" ref="C112:D114" si="242">ROUNDUP(B112*1.01,0)</f>
        <v>82676</v>
      </c>
      <c r="D112" s="2">
        <f t="shared" si="242"/>
        <v>83503</v>
      </c>
      <c r="E112" s="10">
        <f t="shared" si="218"/>
        <v>84339</v>
      </c>
      <c r="F112" s="8">
        <f t="shared" si="206"/>
        <v>85605</v>
      </c>
      <c r="G112" s="8">
        <f t="shared" si="207"/>
        <v>87960</v>
      </c>
      <c r="H112" s="8">
        <f t="shared" si="207"/>
        <v>90379</v>
      </c>
      <c r="I112" s="8">
        <f t="shared" si="219"/>
        <v>90379</v>
      </c>
      <c r="J112" s="8">
        <f t="shared" si="220"/>
        <v>94898</v>
      </c>
      <c r="K112" s="8">
        <f t="shared" si="221"/>
        <v>101067</v>
      </c>
      <c r="L112" s="8">
        <f t="shared" si="222"/>
        <v>106626</v>
      </c>
      <c r="M112" s="114">
        <f t="shared" si="223"/>
        <v>110892</v>
      </c>
      <c r="N112" s="41">
        <v>89083</v>
      </c>
      <c r="O112" s="2">
        <f t="shared" ref="O112:P115" si="243">ROUNDUP(N112*1.01,0)</f>
        <v>89974</v>
      </c>
      <c r="P112" s="2">
        <f t="shared" si="243"/>
        <v>90874</v>
      </c>
      <c r="Q112" s="10">
        <f t="shared" si="224"/>
        <v>91783</v>
      </c>
      <c r="R112" s="8">
        <f t="shared" si="209"/>
        <v>93160</v>
      </c>
      <c r="S112" s="8">
        <f t="shared" si="210"/>
        <v>95722</v>
      </c>
      <c r="T112" s="8">
        <f t="shared" si="210"/>
        <v>98355</v>
      </c>
      <c r="U112" s="8">
        <f t="shared" si="225"/>
        <v>98355</v>
      </c>
      <c r="V112" s="8">
        <f t="shared" si="226"/>
        <v>103273</v>
      </c>
      <c r="W112" s="8">
        <f t="shared" si="227"/>
        <v>109986</v>
      </c>
      <c r="X112" s="8">
        <f t="shared" si="228"/>
        <v>116036</v>
      </c>
      <c r="Y112" s="114">
        <f t="shared" si="229"/>
        <v>120678</v>
      </c>
      <c r="Z112" s="41">
        <v>84888</v>
      </c>
      <c r="AA112" s="2">
        <f t="shared" ref="AA112:AB115" si="244">ROUNDUP(Z112*1.01,0)</f>
        <v>85737</v>
      </c>
      <c r="AB112" s="2">
        <f t="shared" si="244"/>
        <v>86595</v>
      </c>
      <c r="AC112" s="10">
        <f t="shared" si="230"/>
        <v>87461</v>
      </c>
      <c r="AD112" s="8">
        <f t="shared" si="212"/>
        <v>88773</v>
      </c>
      <c r="AE112" s="8">
        <f t="shared" si="213"/>
        <v>91215</v>
      </c>
      <c r="AF112" s="8">
        <f t="shared" si="213"/>
        <v>93724</v>
      </c>
      <c r="AG112" s="8">
        <f t="shared" si="231"/>
        <v>93724</v>
      </c>
      <c r="AH112" s="8">
        <f t="shared" si="232"/>
        <v>98411</v>
      </c>
      <c r="AI112" s="8">
        <f t="shared" si="233"/>
        <v>104808</v>
      </c>
      <c r="AJ112" s="8">
        <f t="shared" si="234"/>
        <v>110573</v>
      </c>
      <c r="AK112" s="114">
        <f t="shared" si="235"/>
        <v>114996</v>
      </c>
      <c r="AL112" s="41">
        <v>82917</v>
      </c>
      <c r="AM112" s="2">
        <f t="shared" si="214"/>
        <v>83747</v>
      </c>
      <c r="AN112" s="2">
        <f>ROUNDUP(AM112*1.01,0)</f>
        <v>84585</v>
      </c>
      <c r="AO112" s="16">
        <f t="shared" si="236"/>
        <v>85431</v>
      </c>
      <c r="AP112" s="8">
        <f t="shared" si="216"/>
        <v>86713</v>
      </c>
      <c r="AQ112" s="8">
        <f t="shared" si="217"/>
        <v>89098</v>
      </c>
      <c r="AR112" s="8">
        <f t="shared" si="217"/>
        <v>91549</v>
      </c>
      <c r="AS112" s="133">
        <f t="shared" si="237"/>
        <v>91549</v>
      </c>
      <c r="AT112" s="133">
        <f t="shared" si="238"/>
        <v>96127</v>
      </c>
      <c r="AU112" s="108">
        <f t="shared" si="239"/>
        <v>102376</v>
      </c>
      <c r="AV112" s="8">
        <f t="shared" si="240"/>
        <v>108007</v>
      </c>
      <c r="AW112" s="114">
        <f t="shared" si="241"/>
        <v>112328</v>
      </c>
    </row>
    <row r="113" spans="1:49" x14ac:dyDescent="0.2">
      <c r="A113" s="132">
        <v>33</v>
      </c>
      <c r="B113" s="41">
        <v>83892</v>
      </c>
      <c r="C113" s="2">
        <f t="shared" si="242"/>
        <v>84731</v>
      </c>
      <c r="D113" s="2">
        <f t="shared" si="242"/>
        <v>85579</v>
      </c>
      <c r="E113" s="10">
        <f t="shared" si="218"/>
        <v>86435</v>
      </c>
      <c r="F113" s="8">
        <f t="shared" si="206"/>
        <v>87732</v>
      </c>
      <c r="G113" s="8">
        <f t="shared" si="207"/>
        <v>90145</v>
      </c>
      <c r="H113" s="8">
        <f t="shared" si="207"/>
        <v>92624</v>
      </c>
      <c r="I113" s="8">
        <f t="shared" si="219"/>
        <v>92624</v>
      </c>
      <c r="J113" s="8">
        <f t="shared" si="220"/>
        <v>97256</v>
      </c>
      <c r="K113" s="8">
        <f t="shared" si="221"/>
        <v>103578</v>
      </c>
      <c r="L113" s="8">
        <f t="shared" si="222"/>
        <v>109275</v>
      </c>
      <c r="M113" s="114">
        <f t="shared" si="223"/>
        <v>113646</v>
      </c>
      <c r="N113" s="41">
        <v>91118</v>
      </c>
      <c r="O113" s="2">
        <f t="shared" si="243"/>
        <v>92030</v>
      </c>
      <c r="P113" s="2">
        <f t="shared" si="243"/>
        <v>92951</v>
      </c>
      <c r="Q113" s="10">
        <f t="shared" si="224"/>
        <v>93881</v>
      </c>
      <c r="R113" s="8">
        <f t="shared" si="209"/>
        <v>95290</v>
      </c>
      <c r="S113" s="8">
        <f t="shared" si="210"/>
        <v>97911</v>
      </c>
      <c r="T113" s="8">
        <f t="shared" si="210"/>
        <v>100604</v>
      </c>
      <c r="U113" s="8">
        <f t="shared" si="225"/>
        <v>100604</v>
      </c>
      <c r="V113" s="8">
        <f t="shared" si="226"/>
        <v>105635</v>
      </c>
      <c r="W113" s="8">
        <f t="shared" si="227"/>
        <v>112502</v>
      </c>
      <c r="X113" s="8">
        <f t="shared" si="228"/>
        <v>118690</v>
      </c>
      <c r="Y113" s="114">
        <f t="shared" si="229"/>
        <v>123438</v>
      </c>
      <c r="Z113" s="41">
        <v>86927</v>
      </c>
      <c r="AA113" s="2">
        <f t="shared" si="244"/>
        <v>87797</v>
      </c>
      <c r="AB113" s="2">
        <f t="shared" si="244"/>
        <v>88675</v>
      </c>
      <c r="AC113" s="10">
        <f t="shared" si="230"/>
        <v>89562</v>
      </c>
      <c r="AD113" s="8">
        <f t="shared" si="212"/>
        <v>90906</v>
      </c>
      <c r="AE113" s="8">
        <f t="shared" si="213"/>
        <v>93406</v>
      </c>
      <c r="AF113" s="8">
        <f t="shared" si="213"/>
        <v>95975</v>
      </c>
      <c r="AG113" s="8">
        <f t="shared" si="231"/>
        <v>95975</v>
      </c>
      <c r="AH113" s="8">
        <f t="shared" si="232"/>
        <v>100774</v>
      </c>
      <c r="AI113" s="8">
        <f t="shared" si="233"/>
        <v>107325</v>
      </c>
      <c r="AJ113" s="8">
        <f t="shared" si="234"/>
        <v>113228</v>
      </c>
      <c r="AK113" s="114">
        <f t="shared" si="235"/>
        <v>117758</v>
      </c>
      <c r="AL113" s="41">
        <v>84951</v>
      </c>
      <c r="AM113" s="2">
        <f t="shared" si="214"/>
        <v>85801</v>
      </c>
      <c r="AN113" s="2">
        <f>ROUNDUP(AM113*1.01,0)</f>
        <v>86660</v>
      </c>
      <c r="AO113" s="16">
        <f t="shared" si="236"/>
        <v>87527</v>
      </c>
      <c r="AP113" s="8">
        <f t="shared" si="216"/>
        <v>88840</v>
      </c>
      <c r="AQ113" s="8">
        <f t="shared" si="217"/>
        <v>91284</v>
      </c>
      <c r="AR113" s="8">
        <f t="shared" si="217"/>
        <v>93795</v>
      </c>
      <c r="AS113" s="133">
        <f t="shared" si="237"/>
        <v>93795</v>
      </c>
      <c r="AT113" s="133">
        <f t="shared" si="238"/>
        <v>98485</v>
      </c>
      <c r="AU113" s="108">
        <f t="shared" si="239"/>
        <v>104887</v>
      </c>
      <c r="AV113" s="8">
        <f t="shared" si="240"/>
        <v>110656</v>
      </c>
      <c r="AW113" s="114">
        <f t="shared" si="241"/>
        <v>115083</v>
      </c>
    </row>
    <row r="114" spans="1:49" x14ac:dyDescent="0.2">
      <c r="A114" s="132">
        <v>34</v>
      </c>
      <c r="B114" s="41">
        <v>85965</v>
      </c>
      <c r="C114" s="2">
        <f t="shared" si="242"/>
        <v>86825</v>
      </c>
      <c r="D114" s="2">
        <f t="shared" si="242"/>
        <v>87694</v>
      </c>
      <c r="E114" s="10">
        <f t="shared" si="218"/>
        <v>88571</v>
      </c>
      <c r="F114" s="8">
        <f t="shared" si="206"/>
        <v>89900</v>
      </c>
      <c r="G114" s="8">
        <f t="shared" si="207"/>
        <v>92373</v>
      </c>
      <c r="H114" s="8">
        <f t="shared" si="207"/>
        <v>94914</v>
      </c>
      <c r="I114" s="8">
        <f t="shared" si="219"/>
        <v>94914</v>
      </c>
      <c r="J114" s="8">
        <f t="shared" si="220"/>
        <v>99660</v>
      </c>
      <c r="K114" s="8">
        <f t="shared" si="221"/>
        <v>106138</v>
      </c>
      <c r="L114" s="8">
        <f t="shared" si="222"/>
        <v>111976</v>
      </c>
      <c r="M114" s="114">
        <f t="shared" si="223"/>
        <v>116456</v>
      </c>
      <c r="N114" s="41">
        <v>93193</v>
      </c>
      <c r="O114" s="2">
        <f t="shared" si="243"/>
        <v>94125</v>
      </c>
      <c r="P114" s="2">
        <f t="shared" si="243"/>
        <v>95067</v>
      </c>
      <c r="Q114" s="10">
        <f t="shared" si="224"/>
        <v>96018</v>
      </c>
      <c r="R114" s="8">
        <f t="shared" si="209"/>
        <v>97459</v>
      </c>
      <c r="S114" s="8">
        <f t="shared" si="210"/>
        <v>100140</v>
      </c>
      <c r="T114" s="8">
        <f t="shared" si="210"/>
        <v>102894</v>
      </c>
      <c r="U114" s="8">
        <f t="shared" si="225"/>
        <v>102894</v>
      </c>
      <c r="V114" s="8">
        <f t="shared" si="226"/>
        <v>108039</v>
      </c>
      <c r="W114" s="8">
        <f t="shared" si="227"/>
        <v>115062</v>
      </c>
      <c r="X114" s="8">
        <f t="shared" si="228"/>
        <v>121391</v>
      </c>
      <c r="Y114" s="114">
        <f t="shared" si="229"/>
        <v>126247</v>
      </c>
      <c r="Z114" s="41">
        <v>89000</v>
      </c>
      <c r="AA114" s="2">
        <f t="shared" si="244"/>
        <v>89890</v>
      </c>
      <c r="AB114" s="2">
        <f t="shared" si="244"/>
        <v>90789</v>
      </c>
      <c r="AC114" s="10">
        <f t="shared" si="230"/>
        <v>91697</v>
      </c>
      <c r="AD114" s="8">
        <f t="shared" si="212"/>
        <v>93073</v>
      </c>
      <c r="AE114" s="8">
        <f t="shared" si="213"/>
        <v>95633</v>
      </c>
      <c r="AF114" s="8">
        <f t="shared" si="213"/>
        <v>98263</v>
      </c>
      <c r="AG114" s="8">
        <f t="shared" si="231"/>
        <v>98263</v>
      </c>
      <c r="AH114" s="8">
        <f t="shared" si="232"/>
        <v>103177</v>
      </c>
      <c r="AI114" s="8">
        <f t="shared" si="233"/>
        <v>109884</v>
      </c>
      <c r="AJ114" s="8">
        <f t="shared" si="234"/>
        <v>115928</v>
      </c>
      <c r="AK114" s="114">
        <f t="shared" si="235"/>
        <v>120566</v>
      </c>
      <c r="AL114" s="41">
        <v>87025</v>
      </c>
      <c r="AM114" s="2">
        <f t="shared" si="214"/>
        <v>87896</v>
      </c>
      <c r="AN114" s="2">
        <f>ROUNDUP(AM114*1.01,0)</f>
        <v>88775</v>
      </c>
      <c r="AO114" s="16">
        <f t="shared" si="236"/>
        <v>89663</v>
      </c>
      <c r="AP114" s="8">
        <f t="shared" si="216"/>
        <v>91008</v>
      </c>
      <c r="AQ114" s="8">
        <f t="shared" si="217"/>
        <v>93511</v>
      </c>
      <c r="AR114" s="8">
        <f t="shared" si="217"/>
        <v>96083</v>
      </c>
      <c r="AS114" s="133">
        <f t="shared" si="237"/>
        <v>96083</v>
      </c>
      <c r="AT114" s="133">
        <f t="shared" si="238"/>
        <v>100888</v>
      </c>
      <c r="AU114" s="108">
        <f t="shared" si="239"/>
        <v>107446</v>
      </c>
      <c r="AV114" s="8">
        <f t="shared" si="240"/>
        <v>113356</v>
      </c>
      <c r="AW114" s="114">
        <f t="shared" si="241"/>
        <v>117891</v>
      </c>
    </row>
    <row r="115" spans="1:49" ht="12.75" thickBot="1" x14ac:dyDescent="0.25">
      <c r="A115" s="132" t="s">
        <v>8</v>
      </c>
      <c r="B115" s="42">
        <v>88102</v>
      </c>
      <c r="C115" s="5">
        <v>88102</v>
      </c>
      <c r="D115" s="5">
        <f>ROUNDUP(C115*1.01,0)</f>
        <v>88984</v>
      </c>
      <c r="E115" s="11">
        <f t="shared" si="218"/>
        <v>89874</v>
      </c>
      <c r="F115" s="9">
        <f t="shared" si="206"/>
        <v>91223</v>
      </c>
      <c r="G115" s="9">
        <f t="shared" si="207"/>
        <v>93732</v>
      </c>
      <c r="H115" s="9">
        <f t="shared" si="207"/>
        <v>96310</v>
      </c>
      <c r="I115" s="9">
        <f t="shared" si="219"/>
        <v>96310</v>
      </c>
      <c r="J115" s="9">
        <f t="shared" si="220"/>
        <v>101126</v>
      </c>
      <c r="K115" s="9">
        <f t="shared" si="221"/>
        <v>107700</v>
      </c>
      <c r="L115" s="9">
        <f t="shared" si="222"/>
        <v>113624</v>
      </c>
      <c r="M115" s="115">
        <f t="shared" si="223"/>
        <v>118169</v>
      </c>
      <c r="N115" s="42">
        <v>95330</v>
      </c>
      <c r="O115" s="5">
        <v>95330</v>
      </c>
      <c r="P115" s="3">
        <f t="shared" si="243"/>
        <v>96284</v>
      </c>
      <c r="Q115" s="11">
        <f t="shared" si="224"/>
        <v>97247</v>
      </c>
      <c r="R115" s="9">
        <f t="shared" si="209"/>
        <v>98706</v>
      </c>
      <c r="S115" s="9">
        <f t="shared" si="210"/>
        <v>101421</v>
      </c>
      <c r="T115" s="9">
        <f t="shared" si="210"/>
        <v>104211</v>
      </c>
      <c r="U115" s="9">
        <f t="shared" si="225"/>
        <v>104211</v>
      </c>
      <c r="V115" s="9">
        <f t="shared" si="226"/>
        <v>109422</v>
      </c>
      <c r="W115" s="9">
        <f t="shared" si="227"/>
        <v>116535</v>
      </c>
      <c r="X115" s="9">
        <f t="shared" si="228"/>
        <v>122945</v>
      </c>
      <c r="Y115" s="115">
        <f t="shared" si="229"/>
        <v>127863</v>
      </c>
      <c r="Z115" s="42">
        <v>91134</v>
      </c>
      <c r="AA115" s="5">
        <v>91134</v>
      </c>
      <c r="AB115" s="3">
        <f t="shared" si="244"/>
        <v>92046</v>
      </c>
      <c r="AC115" s="11">
        <f t="shared" si="230"/>
        <v>92967</v>
      </c>
      <c r="AD115" s="9">
        <f t="shared" si="212"/>
        <v>94362</v>
      </c>
      <c r="AE115" s="9">
        <f t="shared" si="213"/>
        <v>96957</v>
      </c>
      <c r="AF115" s="9">
        <f t="shared" si="213"/>
        <v>99624</v>
      </c>
      <c r="AG115" s="9">
        <f t="shared" si="231"/>
        <v>99624</v>
      </c>
      <c r="AH115" s="9">
        <f t="shared" si="232"/>
        <v>104606</v>
      </c>
      <c r="AI115" s="9">
        <f t="shared" si="233"/>
        <v>111406</v>
      </c>
      <c r="AJ115" s="9">
        <f t="shared" si="234"/>
        <v>117534</v>
      </c>
      <c r="AK115" s="115">
        <f t="shared" si="235"/>
        <v>122236</v>
      </c>
      <c r="AL115" s="42">
        <v>89162</v>
      </c>
      <c r="AM115" s="5">
        <v>89162</v>
      </c>
      <c r="AN115" s="3">
        <f>ROUNDUP(AM115*1.01,0)</f>
        <v>90054</v>
      </c>
      <c r="AO115" s="17">
        <f t="shared" si="236"/>
        <v>90955</v>
      </c>
      <c r="AP115" s="9">
        <f t="shared" si="216"/>
        <v>92320</v>
      </c>
      <c r="AQ115" s="9">
        <f t="shared" si="217"/>
        <v>94859</v>
      </c>
      <c r="AR115" s="9">
        <f t="shared" si="217"/>
        <v>97468</v>
      </c>
      <c r="AS115" s="43">
        <f t="shared" si="237"/>
        <v>97468</v>
      </c>
      <c r="AT115" s="43">
        <f t="shared" si="238"/>
        <v>102342</v>
      </c>
      <c r="AU115" s="60">
        <f t="shared" si="239"/>
        <v>108995</v>
      </c>
      <c r="AV115" s="9">
        <f t="shared" si="240"/>
        <v>114990</v>
      </c>
      <c r="AW115" s="115">
        <f t="shared" si="241"/>
        <v>119590</v>
      </c>
    </row>
    <row r="116" spans="1:49" x14ac:dyDescent="0.2">
      <c r="B116" s="125"/>
      <c r="C116" s="125"/>
      <c r="D116" s="125"/>
      <c r="E116" s="16"/>
      <c r="F116" s="15"/>
      <c r="G116" s="15"/>
      <c r="H116" s="16"/>
      <c r="I116" s="16"/>
      <c r="J116" s="16"/>
      <c r="K116" s="16"/>
      <c r="L116" s="16"/>
      <c r="M116" s="15"/>
      <c r="N116" s="125"/>
      <c r="O116" s="125"/>
      <c r="P116" s="34"/>
      <c r="Q116" s="10"/>
      <c r="R116" s="14"/>
      <c r="S116" s="14"/>
      <c r="T116" s="10"/>
      <c r="U116" s="25"/>
      <c r="V116" s="10"/>
      <c r="W116" s="10"/>
      <c r="X116" s="10"/>
      <c r="Y116" s="14"/>
      <c r="Z116" s="125"/>
      <c r="AA116" s="125"/>
      <c r="AB116" s="34"/>
      <c r="AC116" s="10"/>
      <c r="AD116" s="14"/>
      <c r="AE116" s="14"/>
      <c r="AF116" s="10"/>
      <c r="AG116" s="25"/>
      <c r="AH116" s="10"/>
      <c r="AI116" s="10"/>
      <c r="AJ116" s="10"/>
      <c r="AK116" s="14"/>
      <c r="AL116" s="125"/>
      <c r="AM116" s="125"/>
      <c r="AN116" s="34"/>
    </row>
    <row r="117" spans="1:49" ht="15" customHeight="1" thickBot="1" x14ac:dyDescent="0.25">
      <c r="A117" s="158" t="s">
        <v>25</v>
      </c>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row>
    <row r="118" spans="1:49" ht="13.9" customHeight="1" x14ac:dyDescent="0.2">
      <c r="A118" s="132" t="s">
        <v>39</v>
      </c>
      <c r="B118" s="154" t="s">
        <v>31</v>
      </c>
      <c r="C118" s="155"/>
      <c r="D118" s="155"/>
      <c r="E118" s="155"/>
      <c r="F118" s="155"/>
      <c r="G118" s="155"/>
      <c r="H118" s="155"/>
      <c r="I118" s="155"/>
      <c r="J118" s="155"/>
      <c r="K118" s="155"/>
      <c r="L118" s="155"/>
      <c r="M118" s="156"/>
      <c r="N118" s="154" t="s">
        <v>0</v>
      </c>
      <c r="O118" s="155"/>
      <c r="P118" s="155"/>
      <c r="Q118" s="155"/>
      <c r="R118" s="155"/>
      <c r="S118" s="155"/>
      <c r="T118" s="155"/>
      <c r="U118" s="155"/>
      <c r="V118" s="155"/>
      <c r="W118" s="155"/>
      <c r="X118" s="155"/>
      <c r="Y118" s="156"/>
      <c r="Z118" s="154" t="s">
        <v>1</v>
      </c>
      <c r="AA118" s="155"/>
      <c r="AB118" s="155"/>
      <c r="AC118" s="155"/>
      <c r="AD118" s="155"/>
      <c r="AE118" s="155"/>
      <c r="AF118" s="155"/>
      <c r="AG118" s="155"/>
      <c r="AH118" s="155"/>
      <c r="AI118" s="155"/>
      <c r="AJ118" s="155"/>
      <c r="AK118" s="156"/>
      <c r="AL118" s="154" t="s">
        <v>2</v>
      </c>
      <c r="AM118" s="155"/>
      <c r="AN118" s="155"/>
      <c r="AO118" s="155"/>
      <c r="AP118" s="155"/>
      <c r="AQ118" s="155"/>
      <c r="AR118" s="155"/>
      <c r="AS118" s="155"/>
      <c r="AT118" s="155"/>
      <c r="AU118" s="155"/>
      <c r="AV118" s="155"/>
      <c r="AW118" s="156"/>
    </row>
    <row r="119" spans="1:49" s="31" customFormat="1" ht="12.75" thickBot="1" x14ac:dyDescent="0.25">
      <c r="A119" s="132"/>
      <c r="B119" s="39">
        <v>2014</v>
      </c>
      <c r="C119" s="36">
        <v>2015</v>
      </c>
      <c r="D119" s="36">
        <v>2016</v>
      </c>
      <c r="E119" s="37">
        <v>2017</v>
      </c>
      <c r="F119" s="37">
        <v>2018</v>
      </c>
      <c r="G119" s="37">
        <v>2019</v>
      </c>
      <c r="H119" s="37">
        <v>2020</v>
      </c>
      <c r="I119" s="38">
        <v>2021</v>
      </c>
      <c r="J119" s="38">
        <v>2022</v>
      </c>
      <c r="K119" s="38">
        <v>2023</v>
      </c>
      <c r="L119" s="38">
        <v>2024</v>
      </c>
      <c r="M119" s="40">
        <v>2025</v>
      </c>
      <c r="N119" s="39">
        <v>2014</v>
      </c>
      <c r="O119" s="36">
        <v>2015</v>
      </c>
      <c r="P119" s="36">
        <v>2016</v>
      </c>
      <c r="Q119" s="37">
        <v>2017</v>
      </c>
      <c r="R119" s="37">
        <v>2018</v>
      </c>
      <c r="S119" s="37">
        <v>2019</v>
      </c>
      <c r="T119" s="37">
        <v>2020</v>
      </c>
      <c r="U119" s="38">
        <v>2021</v>
      </c>
      <c r="V119" s="38">
        <v>2022</v>
      </c>
      <c r="W119" s="38">
        <v>2023</v>
      </c>
      <c r="X119" s="38">
        <v>2024</v>
      </c>
      <c r="Y119" s="40">
        <v>2025</v>
      </c>
      <c r="Z119" s="39">
        <v>2014</v>
      </c>
      <c r="AA119" s="36">
        <v>2015</v>
      </c>
      <c r="AB119" s="36">
        <v>2016</v>
      </c>
      <c r="AC119" s="37">
        <v>2017</v>
      </c>
      <c r="AD119" s="37">
        <v>2018</v>
      </c>
      <c r="AE119" s="37">
        <v>2019</v>
      </c>
      <c r="AF119" s="37">
        <v>2020</v>
      </c>
      <c r="AG119" s="38">
        <v>2021</v>
      </c>
      <c r="AH119" s="38">
        <v>2022</v>
      </c>
      <c r="AI119" s="38">
        <v>2023</v>
      </c>
      <c r="AJ119" s="38">
        <v>2024</v>
      </c>
      <c r="AK119" s="40">
        <v>2025</v>
      </c>
      <c r="AL119" s="39">
        <v>2014</v>
      </c>
      <c r="AM119" s="36">
        <v>2015</v>
      </c>
      <c r="AN119" s="36">
        <v>2016</v>
      </c>
      <c r="AO119" s="37">
        <v>2017</v>
      </c>
      <c r="AP119" s="37">
        <v>2018</v>
      </c>
      <c r="AQ119" s="38">
        <v>2019</v>
      </c>
      <c r="AR119" s="38">
        <v>2020</v>
      </c>
      <c r="AS119" s="38">
        <v>2021</v>
      </c>
      <c r="AT119" s="38">
        <v>2022</v>
      </c>
      <c r="AU119" s="38">
        <v>2023</v>
      </c>
      <c r="AV119" s="38">
        <v>2024</v>
      </c>
      <c r="AW119" s="40">
        <v>2025</v>
      </c>
    </row>
    <row r="120" spans="1:49" x14ac:dyDescent="0.2">
      <c r="A120" s="132">
        <v>24</v>
      </c>
      <c r="B120" s="41">
        <v>67290</v>
      </c>
      <c r="C120" s="4">
        <f t="shared" ref="C120:D131" si="245">ROUNDUP(B120*1.01,0)</f>
        <v>67963</v>
      </c>
      <c r="D120" s="4">
        <f t="shared" si="245"/>
        <v>68643</v>
      </c>
      <c r="E120" s="10">
        <f>ROUNDUP(D120*1.01,0)</f>
        <v>69330</v>
      </c>
      <c r="F120" s="8">
        <f t="shared" ref="F120:F135" si="246">ROUNDUP(E120*1.015,0)</f>
        <v>70370</v>
      </c>
      <c r="G120" s="8">
        <f t="shared" ref="G120:H135" si="247">ROUNDUP(F120*1.0275,0)</f>
        <v>72306</v>
      </c>
      <c r="H120" s="8">
        <f t="shared" si="247"/>
        <v>74295</v>
      </c>
      <c r="I120" s="8">
        <f>H120</f>
        <v>74295</v>
      </c>
      <c r="J120" s="8">
        <f>ROUNDUP(I120*1.05,0)</f>
        <v>78010</v>
      </c>
      <c r="K120" s="8">
        <f>ROUNDUP(J120*1.065,0)</f>
        <v>83081</v>
      </c>
      <c r="L120" s="8">
        <f>ROUNDUP(K120*1.055,0)</f>
        <v>87651</v>
      </c>
      <c r="M120" s="114">
        <f>ROUNDUP(L120*1.04,0)</f>
        <v>91158</v>
      </c>
      <c r="N120" s="41">
        <v>74518</v>
      </c>
      <c r="O120" s="4">
        <f t="shared" ref="O120:P131" si="248">ROUNDUP(N120*1.01,0)</f>
        <v>75264</v>
      </c>
      <c r="P120" s="4">
        <f t="shared" si="248"/>
        <v>76017</v>
      </c>
      <c r="Q120" s="10">
        <f>ROUNDUP(P120*1.01,0)</f>
        <v>76778</v>
      </c>
      <c r="R120" s="8">
        <f t="shared" ref="R120:R135" si="249">ROUNDUP(Q120*1.015,0)</f>
        <v>77930</v>
      </c>
      <c r="S120" s="8">
        <f t="shared" ref="S120:T135" si="250">ROUNDUP(R120*1.0275,0)</f>
        <v>80074</v>
      </c>
      <c r="T120" s="8">
        <f t="shared" si="250"/>
        <v>82277</v>
      </c>
      <c r="U120" s="8">
        <f>T120</f>
        <v>82277</v>
      </c>
      <c r="V120" s="8">
        <f>ROUNDUP(U120*1.05,0)</f>
        <v>86391</v>
      </c>
      <c r="W120" s="8">
        <f>ROUNDUP(V120*1.065,0)</f>
        <v>92007</v>
      </c>
      <c r="X120" s="8">
        <f>ROUNDUP(W120*1.055,0)</f>
        <v>97068</v>
      </c>
      <c r="Y120" s="114">
        <f>ROUNDUP(X120*1.04,0)</f>
        <v>100951</v>
      </c>
      <c r="Z120" s="41">
        <v>70321</v>
      </c>
      <c r="AA120" s="4">
        <f t="shared" ref="AA120:AB131" si="251">ROUNDUP(Z120*1.01,0)</f>
        <v>71025</v>
      </c>
      <c r="AB120" s="4">
        <f t="shared" si="251"/>
        <v>71736</v>
      </c>
      <c r="AC120" s="10">
        <f>ROUNDUP(AB120*1.01,0)</f>
        <v>72454</v>
      </c>
      <c r="AD120" s="8">
        <f t="shared" ref="AD120:AD135" si="252">ROUNDUP(AC120*1.015,0)</f>
        <v>73541</v>
      </c>
      <c r="AE120" s="8">
        <f t="shared" ref="AE120:AF135" si="253">ROUNDUP(AD120*1.0275,0)</f>
        <v>75564</v>
      </c>
      <c r="AF120" s="8">
        <f t="shared" si="253"/>
        <v>77643</v>
      </c>
      <c r="AG120" s="8">
        <f>AF120</f>
        <v>77643</v>
      </c>
      <c r="AH120" s="8">
        <f>ROUNDUP(AG120*1.05,0)</f>
        <v>81526</v>
      </c>
      <c r="AI120" s="8">
        <f>ROUNDUP(AH120*1.065,0)</f>
        <v>86826</v>
      </c>
      <c r="AJ120" s="8">
        <f>ROUNDUP(AI120*1.055,0)</f>
        <v>91602</v>
      </c>
      <c r="AK120" s="114">
        <f>ROUNDUP(AJ120*1.04,0)</f>
        <v>95267</v>
      </c>
      <c r="AL120" s="41">
        <v>68350</v>
      </c>
      <c r="AM120" s="4">
        <f t="shared" ref="AM120:AM134" si="254">ROUNDUP(AL120*1.01,0)</f>
        <v>69034</v>
      </c>
      <c r="AN120" s="2">
        <f t="shared" ref="AN120:AN130" si="255">ROUNDUP(AM120*1.01,0)</f>
        <v>69725</v>
      </c>
      <c r="AO120" s="16">
        <f>ROUNDUP(AN120*1.01,0)</f>
        <v>70423</v>
      </c>
      <c r="AP120" s="8">
        <f t="shared" ref="AP120:AP135" si="256">ROUNDUP(AO120*1.015,0)</f>
        <v>71480</v>
      </c>
      <c r="AQ120" s="8">
        <f t="shared" ref="AQ120:AR135" si="257">ROUNDUP(AP120*1.0275,0)</f>
        <v>73446</v>
      </c>
      <c r="AR120" s="8">
        <f t="shared" si="257"/>
        <v>75466</v>
      </c>
      <c r="AS120" s="133">
        <f>AR120</f>
        <v>75466</v>
      </c>
      <c r="AT120" s="133">
        <f>ROUNDUP(AS120*1.05,0)</f>
        <v>79240</v>
      </c>
      <c r="AU120" s="108">
        <f>ROUNDUP(AT120*1.065,0)</f>
        <v>84391</v>
      </c>
      <c r="AV120" s="8">
        <f>ROUNDUP(AU120*1.055,0)</f>
        <v>89033</v>
      </c>
      <c r="AW120" s="114">
        <f>ROUNDUP(AV120*1.04,0)</f>
        <v>92595</v>
      </c>
    </row>
    <row r="121" spans="1:49" x14ac:dyDescent="0.2">
      <c r="A121" s="132">
        <v>25</v>
      </c>
      <c r="B121" s="41">
        <v>68962</v>
      </c>
      <c r="C121" s="4">
        <f t="shared" si="245"/>
        <v>69652</v>
      </c>
      <c r="D121" s="4">
        <f t="shared" si="245"/>
        <v>70349</v>
      </c>
      <c r="E121" s="10">
        <f t="shared" ref="E121:E135" si="258">ROUNDUP(D121*1.01,0)</f>
        <v>71053</v>
      </c>
      <c r="F121" s="8">
        <f t="shared" si="246"/>
        <v>72119</v>
      </c>
      <c r="G121" s="8">
        <f t="shared" si="247"/>
        <v>74103</v>
      </c>
      <c r="H121" s="8">
        <f t="shared" si="247"/>
        <v>76141</v>
      </c>
      <c r="I121" s="8">
        <f t="shared" ref="I121:I135" si="259">H121</f>
        <v>76141</v>
      </c>
      <c r="J121" s="8">
        <f t="shared" ref="J121:J135" si="260">ROUNDUP(I121*1.05,0)</f>
        <v>79949</v>
      </c>
      <c r="K121" s="8">
        <f t="shared" ref="K121:K135" si="261">ROUNDUP(J121*1.065,0)</f>
        <v>85146</v>
      </c>
      <c r="L121" s="8">
        <f t="shared" ref="L121:L135" si="262">ROUNDUP(K121*1.055,0)</f>
        <v>89830</v>
      </c>
      <c r="M121" s="114">
        <f t="shared" ref="M121:M135" si="263">ROUNDUP(L121*1.04,0)</f>
        <v>93424</v>
      </c>
      <c r="N121" s="41">
        <v>76187</v>
      </c>
      <c r="O121" s="4">
        <f t="shared" si="248"/>
        <v>76949</v>
      </c>
      <c r="P121" s="4">
        <f t="shared" si="248"/>
        <v>77719</v>
      </c>
      <c r="Q121" s="10">
        <f t="shared" ref="Q121:Q135" si="264">ROUNDUP(P121*1.01,0)</f>
        <v>78497</v>
      </c>
      <c r="R121" s="8">
        <f t="shared" si="249"/>
        <v>79675</v>
      </c>
      <c r="S121" s="8">
        <f t="shared" si="250"/>
        <v>81867</v>
      </c>
      <c r="T121" s="8">
        <f t="shared" si="250"/>
        <v>84119</v>
      </c>
      <c r="U121" s="8">
        <f t="shared" ref="U121:U135" si="265">T121</f>
        <v>84119</v>
      </c>
      <c r="V121" s="8">
        <f t="shared" ref="V121:V135" si="266">ROUNDUP(U121*1.05,0)</f>
        <v>88325</v>
      </c>
      <c r="W121" s="8">
        <f t="shared" ref="W121:W135" si="267">ROUNDUP(V121*1.065,0)</f>
        <v>94067</v>
      </c>
      <c r="X121" s="8">
        <f t="shared" ref="X121:X135" si="268">ROUNDUP(W121*1.055,0)</f>
        <v>99241</v>
      </c>
      <c r="Y121" s="114">
        <f t="shared" ref="Y121:Y135" si="269">ROUNDUP(X121*1.04,0)</f>
        <v>103211</v>
      </c>
      <c r="Z121" s="41">
        <v>71994</v>
      </c>
      <c r="AA121" s="4">
        <f t="shared" si="251"/>
        <v>72714</v>
      </c>
      <c r="AB121" s="4">
        <f t="shared" si="251"/>
        <v>73442</v>
      </c>
      <c r="AC121" s="10">
        <f t="shared" ref="AC121:AC135" si="270">ROUNDUP(AB121*1.01,0)</f>
        <v>74177</v>
      </c>
      <c r="AD121" s="8">
        <f t="shared" si="252"/>
        <v>75290</v>
      </c>
      <c r="AE121" s="8">
        <f t="shared" si="253"/>
        <v>77361</v>
      </c>
      <c r="AF121" s="8">
        <f t="shared" si="253"/>
        <v>79489</v>
      </c>
      <c r="AG121" s="8">
        <f t="shared" ref="AG121:AG135" si="271">AF121</f>
        <v>79489</v>
      </c>
      <c r="AH121" s="8">
        <f t="shared" ref="AH121:AH135" si="272">ROUNDUP(AG121*1.05,0)</f>
        <v>83464</v>
      </c>
      <c r="AI121" s="8">
        <f t="shared" ref="AI121:AI135" si="273">ROUNDUP(AH121*1.065,0)</f>
        <v>88890</v>
      </c>
      <c r="AJ121" s="8">
        <f t="shared" ref="AJ121:AJ135" si="274">ROUNDUP(AI121*1.055,0)</f>
        <v>93779</v>
      </c>
      <c r="AK121" s="114">
        <f t="shared" ref="AK121:AK135" si="275">ROUNDUP(AJ121*1.04,0)</f>
        <v>97531</v>
      </c>
      <c r="AL121" s="41">
        <v>70016</v>
      </c>
      <c r="AM121" s="4">
        <f t="shared" si="254"/>
        <v>70717</v>
      </c>
      <c r="AN121" s="2">
        <f t="shared" si="255"/>
        <v>71425</v>
      </c>
      <c r="AO121" s="16">
        <f t="shared" ref="AO121:AO135" si="276">ROUNDUP(AN121*1.01,0)</f>
        <v>72140</v>
      </c>
      <c r="AP121" s="8">
        <f t="shared" si="256"/>
        <v>73223</v>
      </c>
      <c r="AQ121" s="8">
        <f t="shared" si="257"/>
        <v>75237</v>
      </c>
      <c r="AR121" s="8">
        <f t="shared" si="257"/>
        <v>77307</v>
      </c>
      <c r="AS121" s="133">
        <f t="shared" ref="AS121:AS135" si="277">AR121</f>
        <v>77307</v>
      </c>
      <c r="AT121" s="133">
        <f t="shared" ref="AT121:AT135" si="278">ROUNDUP(AS121*1.05,0)</f>
        <v>81173</v>
      </c>
      <c r="AU121" s="108">
        <f t="shared" ref="AU121:AU135" si="279">ROUNDUP(AT121*1.065,0)</f>
        <v>86450</v>
      </c>
      <c r="AV121" s="8">
        <f t="shared" ref="AV121:AV135" si="280">ROUNDUP(AU121*1.055,0)</f>
        <v>91205</v>
      </c>
      <c r="AW121" s="114">
        <f t="shared" ref="AW121:AW135" si="281">ROUNDUP(AV121*1.04,0)</f>
        <v>94854</v>
      </c>
    </row>
    <row r="122" spans="1:49" x14ac:dyDescent="0.2">
      <c r="A122" s="132">
        <v>26</v>
      </c>
      <c r="B122" s="41">
        <v>70668</v>
      </c>
      <c r="C122" s="4">
        <f t="shared" si="245"/>
        <v>71375</v>
      </c>
      <c r="D122" s="4">
        <f t="shared" si="245"/>
        <v>72089</v>
      </c>
      <c r="E122" s="10">
        <f t="shared" si="258"/>
        <v>72810</v>
      </c>
      <c r="F122" s="8">
        <f t="shared" si="246"/>
        <v>73903</v>
      </c>
      <c r="G122" s="8">
        <f t="shared" si="247"/>
        <v>75936</v>
      </c>
      <c r="H122" s="8">
        <f t="shared" si="247"/>
        <v>78025</v>
      </c>
      <c r="I122" s="8">
        <f t="shared" si="259"/>
        <v>78025</v>
      </c>
      <c r="J122" s="8">
        <f t="shared" si="260"/>
        <v>81927</v>
      </c>
      <c r="K122" s="8">
        <f t="shared" si="261"/>
        <v>87253</v>
      </c>
      <c r="L122" s="8">
        <f t="shared" si="262"/>
        <v>92052</v>
      </c>
      <c r="M122" s="114">
        <f t="shared" si="263"/>
        <v>95735</v>
      </c>
      <c r="N122" s="41">
        <v>77893</v>
      </c>
      <c r="O122" s="4">
        <f t="shared" si="248"/>
        <v>78672</v>
      </c>
      <c r="P122" s="4">
        <f t="shared" si="248"/>
        <v>79459</v>
      </c>
      <c r="Q122" s="10">
        <f t="shared" si="264"/>
        <v>80254</v>
      </c>
      <c r="R122" s="8">
        <f t="shared" si="249"/>
        <v>81458</v>
      </c>
      <c r="S122" s="8">
        <f t="shared" si="250"/>
        <v>83699</v>
      </c>
      <c r="T122" s="8">
        <f t="shared" si="250"/>
        <v>86001</v>
      </c>
      <c r="U122" s="8">
        <f t="shared" si="265"/>
        <v>86001</v>
      </c>
      <c r="V122" s="8">
        <f t="shared" si="266"/>
        <v>90302</v>
      </c>
      <c r="W122" s="8">
        <f t="shared" si="267"/>
        <v>96172</v>
      </c>
      <c r="X122" s="8">
        <f t="shared" si="268"/>
        <v>101462</v>
      </c>
      <c r="Y122" s="114">
        <f t="shared" si="269"/>
        <v>105521</v>
      </c>
      <c r="Z122" s="41">
        <v>73700</v>
      </c>
      <c r="AA122" s="4">
        <f t="shared" si="251"/>
        <v>74437</v>
      </c>
      <c r="AB122" s="4">
        <f t="shared" si="251"/>
        <v>75182</v>
      </c>
      <c r="AC122" s="10">
        <f t="shared" si="270"/>
        <v>75934</v>
      </c>
      <c r="AD122" s="8">
        <f t="shared" si="252"/>
        <v>77074</v>
      </c>
      <c r="AE122" s="8">
        <f t="shared" si="253"/>
        <v>79194</v>
      </c>
      <c r="AF122" s="8">
        <f t="shared" si="253"/>
        <v>81372</v>
      </c>
      <c r="AG122" s="8">
        <f t="shared" si="271"/>
        <v>81372</v>
      </c>
      <c r="AH122" s="8">
        <f t="shared" si="272"/>
        <v>85441</v>
      </c>
      <c r="AI122" s="8">
        <f t="shared" si="273"/>
        <v>90995</v>
      </c>
      <c r="AJ122" s="8">
        <f t="shared" si="274"/>
        <v>96000</v>
      </c>
      <c r="AK122" s="114">
        <f t="shared" si="275"/>
        <v>99840</v>
      </c>
      <c r="AL122" s="41">
        <v>71728</v>
      </c>
      <c r="AM122" s="4">
        <f t="shared" si="254"/>
        <v>72446</v>
      </c>
      <c r="AN122" s="2">
        <f t="shared" si="255"/>
        <v>73171</v>
      </c>
      <c r="AO122" s="16">
        <f t="shared" si="276"/>
        <v>73903</v>
      </c>
      <c r="AP122" s="8">
        <f t="shared" si="256"/>
        <v>75012</v>
      </c>
      <c r="AQ122" s="8">
        <f t="shared" si="257"/>
        <v>77075</v>
      </c>
      <c r="AR122" s="8">
        <f t="shared" si="257"/>
        <v>79195</v>
      </c>
      <c r="AS122" s="133">
        <f t="shared" si="277"/>
        <v>79195</v>
      </c>
      <c r="AT122" s="133">
        <f t="shared" si="278"/>
        <v>83155</v>
      </c>
      <c r="AU122" s="108">
        <f t="shared" si="279"/>
        <v>88561</v>
      </c>
      <c r="AV122" s="8">
        <f t="shared" si="280"/>
        <v>93432</v>
      </c>
      <c r="AW122" s="114">
        <f t="shared" si="281"/>
        <v>97170</v>
      </c>
    </row>
    <row r="123" spans="1:49" x14ac:dyDescent="0.2">
      <c r="A123" s="132">
        <v>27</v>
      </c>
      <c r="B123" s="41">
        <v>72419</v>
      </c>
      <c r="C123" s="4">
        <f t="shared" si="245"/>
        <v>73144</v>
      </c>
      <c r="D123" s="4">
        <f t="shared" si="245"/>
        <v>73876</v>
      </c>
      <c r="E123" s="10">
        <f t="shared" si="258"/>
        <v>74615</v>
      </c>
      <c r="F123" s="8">
        <f t="shared" si="246"/>
        <v>75735</v>
      </c>
      <c r="G123" s="8">
        <f t="shared" si="247"/>
        <v>77818</v>
      </c>
      <c r="H123" s="8">
        <f t="shared" si="247"/>
        <v>79958</v>
      </c>
      <c r="I123" s="8">
        <f t="shared" si="259"/>
        <v>79958</v>
      </c>
      <c r="J123" s="8">
        <f t="shared" si="260"/>
        <v>83956</v>
      </c>
      <c r="K123" s="8">
        <f t="shared" si="261"/>
        <v>89414</v>
      </c>
      <c r="L123" s="8">
        <f t="shared" si="262"/>
        <v>94332</v>
      </c>
      <c r="M123" s="114">
        <f t="shared" si="263"/>
        <v>98106</v>
      </c>
      <c r="N123" s="41">
        <v>79642</v>
      </c>
      <c r="O123" s="4">
        <f t="shared" si="248"/>
        <v>80439</v>
      </c>
      <c r="P123" s="4">
        <f t="shared" si="248"/>
        <v>81244</v>
      </c>
      <c r="Q123" s="10">
        <f t="shared" si="264"/>
        <v>82057</v>
      </c>
      <c r="R123" s="8">
        <f t="shared" si="249"/>
        <v>83288</v>
      </c>
      <c r="S123" s="8">
        <f t="shared" si="250"/>
        <v>85579</v>
      </c>
      <c r="T123" s="8">
        <f t="shared" si="250"/>
        <v>87933</v>
      </c>
      <c r="U123" s="8">
        <f t="shared" si="265"/>
        <v>87933</v>
      </c>
      <c r="V123" s="8">
        <f t="shared" si="266"/>
        <v>92330</v>
      </c>
      <c r="W123" s="8">
        <f t="shared" si="267"/>
        <v>98332</v>
      </c>
      <c r="X123" s="8">
        <f t="shared" si="268"/>
        <v>103741</v>
      </c>
      <c r="Y123" s="114">
        <f t="shared" si="269"/>
        <v>107891</v>
      </c>
      <c r="Z123" s="41">
        <v>75450</v>
      </c>
      <c r="AA123" s="4">
        <f t="shared" si="251"/>
        <v>76205</v>
      </c>
      <c r="AB123" s="4">
        <f t="shared" si="251"/>
        <v>76968</v>
      </c>
      <c r="AC123" s="10">
        <f t="shared" si="270"/>
        <v>77738</v>
      </c>
      <c r="AD123" s="8">
        <f t="shared" si="252"/>
        <v>78905</v>
      </c>
      <c r="AE123" s="8">
        <f t="shared" si="253"/>
        <v>81075</v>
      </c>
      <c r="AF123" s="8">
        <f t="shared" si="253"/>
        <v>83305</v>
      </c>
      <c r="AG123" s="8">
        <f t="shared" si="271"/>
        <v>83305</v>
      </c>
      <c r="AH123" s="8">
        <f t="shared" si="272"/>
        <v>87471</v>
      </c>
      <c r="AI123" s="8">
        <f t="shared" si="273"/>
        <v>93157</v>
      </c>
      <c r="AJ123" s="8">
        <f t="shared" si="274"/>
        <v>98281</v>
      </c>
      <c r="AK123" s="114">
        <f t="shared" si="275"/>
        <v>102213</v>
      </c>
      <c r="AL123" s="41">
        <v>73474</v>
      </c>
      <c r="AM123" s="4">
        <f t="shared" si="254"/>
        <v>74209</v>
      </c>
      <c r="AN123" s="2">
        <f t="shared" si="255"/>
        <v>74952</v>
      </c>
      <c r="AO123" s="16">
        <f t="shared" si="276"/>
        <v>75702</v>
      </c>
      <c r="AP123" s="8">
        <f t="shared" si="256"/>
        <v>76838</v>
      </c>
      <c r="AQ123" s="8">
        <f t="shared" si="257"/>
        <v>78952</v>
      </c>
      <c r="AR123" s="8">
        <f t="shared" si="257"/>
        <v>81124</v>
      </c>
      <c r="AS123" s="133">
        <f t="shared" si="277"/>
        <v>81124</v>
      </c>
      <c r="AT123" s="133">
        <f t="shared" si="278"/>
        <v>85181</v>
      </c>
      <c r="AU123" s="108">
        <f t="shared" si="279"/>
        <v>90718</v>
      </c>
      <c r="AV123" s="8">
        <f t="shared" si="280"/>
        <v>95708</v>
      </c>
      <c r="AW123" s="114">
        <f t="shared" si="281"/>
        <v>99537</v>
      </c>
    </row>
    <row r="124" spans="1:49" x14ac:dyDescent="0.2">
      <c r="A124" s="132">
        <v>28</v>
      </c>
      <c r="B124" s="41">
        <v>74215</v>
      </c>
      <c r="C124" s="4">
        <f t="shared" si="245"/>
        <v>74958</v>
      </c>
      <c r="D124" s="4">
        <f t="shared" si="245"/>
        <v>75708</v>
      </c>
      <c r="E124" s="10">
        <f t="shared" si="258"/>
        <v>76466</v>
      </c>
      <c r="F124" s="8">
        <f t="shared" si="246"/>
        <v>77613</v>
      </c>
      <c r="G124" s="8">
        <f t="shared" si="247"/>
        <v>79748</v>
      </c>
      <c r="H124" s="8">
        <f t="shared" si="247"/>
        <v>81942</v>
      </c>
      <c r="I124" s="8">
        <f t="shared" si="259"/>
        <v>81942</v>
      </c>
      <c r="J124" s="8">
        <f t="shared" si="260"/>
        <v>86040</v>
      </c>
      <c r="K124" s="8">
        <f t="shared" si="261"/>
        <v>91633</v>
      </c>
      <c r="L124" s="8">
        <f t="shared" si="262"/>
        <v>96673</v>
      </c>
      <c r="M124" s="114">
        <f t="shared" si="263"/>
        <v>100540</v>
      </c>
      <c r="N124" s="41">
        <v>81441</v>
      </c>
      <c r="O124" s="4">
        <f t="shared" si="248"/>
        <v>82256</v>
      </c>
      <c r="P124" s="4">
        <f t="shared" si="248"/>
        <v>83079</v>
      </c>
      <c r="Q124" s="10">
        <f t="shared" si="264"/>
        <v>83910</v>
      </c>
      <c r="R124" s="8">
        <f t="shared" si="249"/>
        <v>85169</v>
      </c>
      <c r="S124" s="8">
        <f t="shared" si="250"/>
        <v>87512</v>
      </c>
      <c r="T124" s="8">
        <f t="shared" si="250"/>
        <v>89919</v>
      </c>
      <c r="U124" s="8">
        <f t="shared" si="265"/>
        <v>89919</v>
      </c>
      <c r="V124" s="8">
        <f t="shared" si="266"/>
        <v>94415</v>
      </c>
      <c r="W124" s="8">
        <f t="shared" si="267"/>
        <v>100552</v>
      </c>
      <c r="X124" s="8">
        <f t="shared" si="268"/>
        <v>106083</v>
      </c>
      <c r="Y124" s="114">
        <f t="shared" si="269"/>
        <v>110327</v>
      </c>
      <c r="Z124" s="41">
        <v>77248</v>
      </c>
      <c r="AA124" s="4">
        <f t="shared" si="251"/>
        <v>78021</v>
      </c>
      <c r="AB124" s="4">
        <f t="shared" si="251"/>
        <v>78802</v>
      </c>
      <c r="AC124" s="10">
        <f t="shared" si="270"/>
        <v>79591</v>
      </c>
      <c r="AD124" s="8">
        <f t="shared" si="252"/>
        <v>80785</v>
      </c>
      <c r="AE124" s="8">
        <f t="shared" si="253"/>
        <v>83007</v>
      </c>
      <c r="AF124" s="8">
        <f t="shared" si="253"/>
        <v>85290</v>
      </c>
      <c r="AG124" s="8">
        <f t="shared" si="271"/>
        <v>85290</v>
      </c>
      <c r="AH124" s="8">
        <f t="shared" si="272"/>
        <v>89555</v>
      </c>
      <c r="AI124" s="8">
        <f t="shared" si="273"/>
        <v>95377</v>
      </c>
      <c r="AJ124" s="8">
        <f t="shared" si="274"/>
        <v>100623</v>
      </c>
      <c r="AK124" s="114">
        <f t="shared" si="275"/>
        <v>104648</v>
      </c>
      <c r="AL124" s="41">
        <v>75269</v>
      </c>
      <c r="AM124" s="4">
        <f t="shared" si="254"/>
        <v>76022</v>
      </c>
      <c r="AN124" s="2">
        <f t="shared" si="255"/>
        <v>76783</v>
      </c>
      <c r="AO124" s="16">
        <f t="shared" si="276"/>
        <v>77551</v>
      </c>
      <c r="AP124" s="8">
        <f t="shared" si="256"/>
        <v>78715</v>
      </c>
      <c r="AQ124" s="8">
        <f t="shared" si="257"/>
        <v>80880</v>
      </c>
      <c r="AR124" s="8">
        <f t="shared" si="257"/>
        <v>83105</v>
      </c>
      <c r="AS124" s="133">
        <f t="shared" si="277"/>
        <v>83105</v>
      </c>
      <c r="AT124" s="133">
        <f t="shared" si="278"/>
        <v>87261</v>
      </c>
      <c r="AU124" s="108">
        <f t="shared" si="279"/>
        <v>92933</v>
      </c>
      <c r="AV124" s="8">
        <f t="shared" si="280"/>
        <v>98045</v>
      </c>
      <c r="AW124" s="114">
        <f t="shared" si="281"/>
        <v>101967</v>
      </c>
    </row>
    <row r="125" spans="1:49" x14ac:dyDescent="0.2">
      <c r="A125" s="132">
        <v>29</v>
      </c>
      <c r="B125" s="41">
        <v>76053</v>
      </c>
      <c r="C125" s="4">
        <f t="shared" si="245"/>
        <v>76814</v>
      </c>
      <c r="D125" s="4">
        <f t="shared" si="245"/>
        <v>77583</v>
      </c>
      <c r="E125" s="10">
        <f t="shared" si="258"/>
        <v>78359</v>
      </c>
      <c r="F125" s="8">
        <f t="shared" si="246"/>
        <v>79535</v>
      </c>
      <c r="G125" s="8">
        <f t="shared" si="247"/>
        <v>81723</v>
      </c>
      <c r="H125" s="8">
        <f t="shared" si="247"/>
        <v>83971</v>
      </c>
      <c r="I125" s="8">
        <f t="shared" si="259"/>
        <v>83971</v>
      </c>
      <c r="J125" s="8">
        <f t="shared" si="260"/>
        <v>88170</v>
      </c>
      <c r="K125" s="8">
        <f t="shared" si="261"/>
        <v>93902</v>
      </c>
      <c r="L125" s="8">
        <f t="shared" si="262"/>
        <v>99067</v>
      </c>
      <c r="M125" s="114">
        <f t="shared" si="263"/>
        <v>103030</v>
      </c>
      <c r="N125" s="41">
        <v>83282</v>
      </c>
      <c r="O125" s="4">
        <f t="shared" si="248"/>
        <v>84115</v>
      </c>
      <c r="P125" s="4">
        <f t="shared" si="248"/>
        <v>84957</v>
      </c>
      <c r="Q125" s="10">
        <f t="shared" si="264"/>
        <v>85807</v>
      </c>
      <c r="R125" s="8">
        <f t="shared" si="249"/>
        <v>87095</v>
      </c>
      <c r="S125" s="8">
        <f t="shared" si="250"/>
        <v>89491</v>
      </c>
      <c r="T125" s="8">
        <f t="shared" si="250"/>
        <v>91953</v>
      </c>
      <c r="U125" s="8">
        <f t="shared" si="265"/>
        <v>91953</v>
      </c>
      <c r="V125" s="8">
        <f t="shared" si="266"/>
        <v>96551</v>
      </c>
      <c r="W125" s="8">
        <f t="shared" si="267"/>
        <v>102827</v>
      </c>
      <c r="X125" s="8">
        <f t="shared" si="268"/>
        <v>108483</v>
      </c>
      <c r="Y125" s="114">
        <f t="shared" si="269"/>
        <v>112823</v>
      </c>
      <c r="Z125" s="41">
        <v>79084</v>
      </c>
      <c r="AA125" s="4">
        <f t="shared" si="251"/>
        <v>79875</v>
      </c>
      <c r="AB125" s="4">
        <f t="shared" si="251"/>
        <v>80674</v>
      </c>
      <c r="AC125" s="10">
        <f t="shared" si="270"/>
        <v>81481</v>
      </c>
      <c r="AD125" s="8">
        <f t="shared" si="252"/>
        <v>82704</v>
      </c>
      <c r="AE125" s="8">
        <f t="shared" si="253"/>
        <v>84979</v>
      </c>
      <c r="AF125" s="8">
        <f t="shared" si="253"/>
        <v>87316</v>
      </c>
      <c r="AG125" s="8">
        <f t="shared" si="271"/>
        <v>87316</v>
      </c>
      <c r="AH125" s="8">
        <f t="shared" si="272"/>
        <v>91682</v>
      </c>
      <c r="AI125" s="8">
        <f t="shared" si="273"/>
        <v>97642</v>
      </c>
      <c r="AJ125" s="8">
        <f t="shared" si="274"/>
        <v>103013</v>
      </c>
      <c r="AK125" s="114">
        <f t="shared" si="275"/>
        <v>107134</v>
      </c>
      <c r="AL125" s="41">
        <v>77112</v>
      </c>
      <c r="AM125" s="4">
        <f t="shared" si="254"/>
        <v>77884</v>
      </c>
      <c r="AN125" s="2">
        <f t="shared" si="255"/>
        <v>78663</v>
      </c>
      <c r="AO125" s="16">
        <f t="shared" si="276"/>
        <v>79450</v>
      </c>
      <c r="AP125" s="8">
        <f t="shared" si="256"/>
        <v>80642</v>
      </c>
      <c r="AQ125" s="8">
        <f t="shared" si="257"/>
        <v>82860</v>
      </c>
      <c r="AR125" s="8">
        <f t="shared" si="257"/>
        <v>85139</v>
      </c>
      <c r="AS125" s="133">
        <f t="shared" si="277"/>
        <v>85139</v>
      </c>
      <c r="AT125" s="133">
        <f t="shared" si="278"/>
        <v>89396</v>
      </c>
      <c r="AU125" s="108">
        <f t="shared" si="279"/>
        <v>95207</v>
      </c>
      <c r="AV125" s="8">
        <f t="shared" si="280"/>
        <v>100444</v>
      </c>
      <c r="AW125" s="114">
        <f t="shared" si="281"/>
        <v>104462</v>
      </c>
    </row>
    <row r="126" spans="1:49" x14ac:dyDescent="0.2">
      <c r="A126" s="132">
        <v>30</v>
      </c>
      <c r="B126" s="41">
        <v>77946</v>
      </c>
      <c r="C126" s="4">
        <f t="shared" si="245"/>
        <v>78726</v>
      </c>
      <c r="D126" s="4">
        <f t="shared" si="245"/>
        <v>79514</v>
      </c>
      <c r="E126" s="10">
        <f t="shared" si="258"/>
        <v>80310</v>
      </c>
      <c r="F126" s="8">
        <f t="shared" si="246"/>
        <v>81515</v>
      </c>
      <c r="G126" s="8">
        <f t="shared" si="247"/>
        <v>83757</v>
      </c>
      <c r="H126" s="8">
        <f t="shared" si="247"/>
        <v>86061</v>
      </c>
      <c r="I126" s="8">
        <f t="shared" si="259"/>
        <v>86061</v>
      </c>
      <c r="J126" s="8">
        <f t="shared" si="260"/>
        <v>90365</v>
      </c>
      <c r="K126" s="8">
        <f t="shared" si="261"/>
        <v>96239</v>
      </c>
      <c r="L126" s="8">
        <f t="shared" si="262"/>
        <v>101533</v>
      </c>
      <c r="M126" s="114">
        <f t="shared" si="263"/>
        <v>105595</v>
      </c>
      <c r="N126" s="41">
        <v>85173</v>
      </c>
      <c r="O126" s="4">
        <f t="shared" si="248"/>
        <v>86025</v>
      </c>
      <c r="P126" s="4">
        <f t="shared" si="248"/>
        <v>86886</v>
      </c>
      <c r="Q126" s="10">
        <f t="shared" si="264"/>
        <v>87755</v>
      </c>
      <c r="R126" s="8">
        <f t="shared" si="249"/>
        <v>89072</v>
      </c>
      <c r="S126" s="8">
        <f t="shared" si="250"/>
        <v>91522</v>
      </c>
      <c r="T126" s="8">
        <f t="shared" si="250"/>
        <v>94039</v>
      </c>
      <c r="U126" s="8">
        <f t="shared" si="265"/>
        <v>94039</v>
      </c>
      <c r="V126" s="8">
        <f t="shared" si="266"/>
        <v>98741</v>
      </c>
      <c r="W126" s="8">
        <f t="shared" si="267"/>
        <v>105160</v>
      </c>
      <c r="X126" s="8">
        <f t="shared" si="268"/>
        <v>110944</v>
      </c>
      <c r="Y126" s="114">
        <f t="shared" si="269"/>
        <v>115382</v>
      </c>
      <c r="Z126" s="41">
        <v>80977</v>
      </c>
      <c r="AA126" s="4">
        <f t="shared" si="251"/>
        <v>81787</v>
      </c>
      <c r="AB126" s="4">
        <f t="shared" si="251"/>
        <v>82605</v>
      </c>
      <c r="AC126" s="10">
        <f t="shared" si="270"/>
        <v>83432</v>
      </c>
      <c r="AD126" s="8">
        <f t="shared" si="252"/>
        <v>84684</v>
      </c>
      <c r="AE126" s="8">
        <f t="shared" si="253"/>
        <v>87013</v>
      </c>
      <c r="AF126" s="8">
        <f t="shared" si="253"/>
        <v>89406</v>
      </c>
      <c r="AG126" s="8">
        <f t="shared" si="271"/>
        <v>89406</v>
      </c>
      <c r="AH126" s="8">
        <f t="shared" si="272"/>
        <v>93877</v>
      </c>
      <c r="AI126" s="8">
        <f t="shared" si="273"/>
        <v>99980</v>
      </c>
      <c r="AJ126" s="8">
        <f t="shared" si="274"/>
        <v>105479</v>
      </c>
      <c r="AK126" s="114">
        <f t="shared" si="275"/>
        <v>109699</v>
      </c>
      <c r="AL126" s="41">
        <v>78999</v>
      </c>
      <c r="AM126" s="4">
        <f t="shared" si="254"/>
        <v>79789</v>
      </c>
      <c r="AN126" s="2">
        <f t="shared" si="255"/>
        <v>80587</v>
      </c>
      <c r="AO126" s="16">
        <f t="shared" si="276"/>
        <v>81393</v>
      </c>
      <c r="AP126" s="8">
        <f t="shared" si="256"/>
        <v>82614</v>
      </c>
      <c r="AQ126" s="8">
        <f t="shared" si="257"/>
        <v>84886</v>
      </c>
      <c r="AR126" s="8">
        <f t="shared" si="257"/>
        <v>87221</v>
      </c>
      <c r="AS126" s="133">
        <f t="shared" si="277"/>
        <v>87221</v>
      </c>
      <c r="AT126" s="133">
        <f t="shared" si="278"/>
        <v>91583</v>
      </c>
      <c r="AU126" s="108">
        <f t="shared" si="279"/>
        <v>97536</v>
      </c>
      <c r="AV126" s="8">
        <f t="shared" si="280"/>
        <v>102901</v>
      </c>
      <c r="AW126" s="114">
        <f t="shared" si="281"/>
        <v>107018</v>
      </c>
    </row>
    <row r="127" spans="1:49" x14ac:dyDescent="0.2">
      <c r="A127" s="132">
        <v>31</v>
      </c>
      <c r="B127" s="41">
        <v>79872</v>
      </c>
      <c r="C127" s="2">
        <f t="shared" si="245"/>
        <v>80671</v>
      </c>
      <c r="D127" s="2">
        <f t="shared" si="245"/>
        <v>81478</v>
      </c>
      <c r="E127" s="10">
        <f t="shared" si="258"/>
        <v>82293</v>
      </c>
      <c r="F127" s="8">
        <f t="shared" si="246"/>
        <v>83528</v>
      </c>
      <c r="G127" s="8">
        <f t="shared" si="247"/>
        <v>85826</v>
      </c>
      <c r="H127" s="8">
        <f t="shared" si="247"/>
        <v>88187</v>
      </c>
      <c r="I127" s="8">
        <f t="shared" si="259"/>
        <v>88187</v>
      </c>
      <c r="J127" s="8">
        <f t="shared" si="260"/>
        <v>92597</v>
      </c>
      <c r="K127" s="8">
        <f t="shared" si="261"/>
        <v>98616</v>
      </c>
      <c r="L127" s="8">
        <f t="shared" si="262"/>
        <v>104040</v>
      </c>
      <c r="M127" s="114">
        <f t="shared" si="263"/>
        <v>108202</v>
      </c>
      <c r="N127" s="41">
        <v>87101</v>
      </c>
      <c r="O127" s="2">
        <f t="shared" si="248"/>
        <v>87973</v>
      </c>
      <c r="P127" s="2">
        <f t="shared" si="248"/>
        <v>88853</v>
      </c>
      <c r="Q127" s="10">
        <f t="shared" si="264"/>
        <v>89742</v>
      </c>
      <c r="R127" s="8">
        <f t="shared" si="249"/>
        <v>91089</v>
      </c>
      <c r="S127" s="8">
        <f t="shared" si="250"/>
        <v>93594</v>
      </c>
      <c r="T127" s="8">
        <f t="shared" si="250"/>
        <v>96168</v>
      </c>
      <c r="U127" s="8">
        <f t="shared" si="265"/>
        <v>96168</v>
      </c>
      <c r="V127" s="8">
        <f t="shared" si="266"/>
        <v>100977</v>
      </c>
      <c r="W127" s="8">
        <f t="shared" si="267"/>
        <v>107541</v>
      </c>
      <c r="X127" s="8">
        <f t="shared" si="268"/>
        <v>113456</v>
      </c>
      <c r="Y127" s="114">
        <f t="shared" si="269"/>
        <v>117995</v>
      </c>
      <c r="Z127" s="41">
        <v>82908</v>
      </c>
      <c r="AA127" s="2">
        <f t="shared" si="251"/>
        <v>83738</v>
      </c>
      <c r="AB127" s="2">
        <f t="shared" si="251"/>
        <v>84576</v>
      </c>
      <c r="AC127" s="10">
        <f t="shared" si="270"/>
        <v>85422</v>
      </c>
      <c r="AD127" s="8">
        <f t="shared" si="252"/>
        <v>86704</v>
      </c>
      <c r="AE127" s="8">
        <f t="shared" si="253"/>
        <v>89089</v>
      </c>
      <c r="AF127" s="8">
        <f t="shared" si="253"/>
        <v>91539</v>
      </c>
      <c r="AG127" s="8">
        <f t="shared" si="271"/>
        <v>91539</v>
      </c>
      <c r="AH127" s="8">
        <f t="shared" si="272"/>
        <v>96116</v>
      </c>
      <c r="AI127" s="8">
        <f t="shared" si="273"/>
        <v>102364</v>
      </c>
      <c r="AJ127" s="8">
        <f t="shared" si="274"/>
        <v>107995</v>
      </c>
      <c r="AK127" s="114">
        <f t="shared" si="275"/>
        <v>112315</v>
      </c>
      <c r="AL127" s="41">
        <v>80932</v>
      </c>
      <c r="AM127" s="2">
        <f t="shared" si="254"/>
        <v>81742</v>
      </c>
      <c r="AN127" s="2">
        <f t="shared" si="255"/>
        <v>82560</v>
      </c>
      <c r="AO127" s="16">
        <f t="shared" si="276"/>
        <v>83386</v>
      </c>
      <c r="AP127" s="8">
        <f t="shared" si="256"/>
        <v>84637</v>
      </c>
      <c r="AQ127" s="8">
        <f t="shared" si="257"/>
        <v>86965</v>
      </c>
      <c r="AR127" s="8">
        <f t="shared" si="257"/>
        <v>89357</v>
      </c>
      <c r="AS127" s="133">
        <f t="shared" si="277"/>
        <v>89357</v>
      </c>
      <c r="AT127" s="133">
        <f t="shared" si="278"/>
        <v>93825</v>
      </c>
      <c r="AU127" s="108">
        <f t="shared" si="279"/>
        <v>99924</v>
      </c>
      <c r="AV127" s="8">
        <f t="shared" si="280"/>
        <v>105420</v>
      </c>
      <c r="AW127" s="114">
        <f t="shared" si="281"/>
        <v>109637</v>
      </c>
    </row>
    <row r="128" spans="1:49" x14ac:dyDescent="0.2">
      <c r="A128" s="132">
        <v>32</v>
      </c>
      <c r="B128" s="41">
        <v>81857</v>
      </c>
      <c r="C128" s="2">
        <f t="shared" si="245"/>
        <v>82676</v>
      </c>
      <c r="D128" s="2">
        <f t="shared" si="245"/>
        <v>83503</v>
      </c>
      <c r="E128" s="10">
        <f t="shared" si="258"/>
        <v>84339</v>
      </c>
      <c r="F128" s="8">
        <f t="shared" si="246"/>
        <v>85605</v>
      </c>
      <c r="G128" s="8">
        <f t="shared" si="247"/>
        <v>87960</v>
      </c>
      <c r="H128" s="8">
        <f t="shared" si="247"/>
        <v>90379</v>
      </c>
      <c r="I128" s="8">
        <f t="shared" si="259"/>
        <v>90379</v>
      </c>
      <c r="J128" s="8">
        <f t="shared" si="260"/>
        <v>94898</v>
      </c>
      <c r="K128" s="8">
        <f t="shared" si="261"/>
        <v>101067</v>
      </c>
      <c r="L128" s="8">
        <f t="shared" si="262"/>
        <v>106626</v>
      </c>
      <c r="M128" s="114">
        <f t="shared" si="263"/>
        <v>110892</v>
      </c>
      <c r="N128" s="41">
        <v>89083</v>
      </c>
      <c r="O128" s="2">
        <f t="shared" si="248"/>
        <v>89974</v>
      </c>
      <c r="P128" s="2">
        <f t="shared" si="248"/>
        <v>90874</v>
      </c>
      <c r="Q128" s="10">
        <f t="shared" si="264"/>
        <v>91783</v>
      </c>
      <c r="R128" s="8">
        <f t="shared" si="249"/>
        <v>93160</v>
      </c>
      <c r="S128" s="8">
        <f t="shared" si="250"/>
        <v>95722</v>
      </c>
      <c r="T128" s="8">
        <f t="shared" si="250"/>
        <v>98355</v>
      </c>
      <c r="U128" s="8">
        <f t="shared" si="265"/>
        <v>98355</v>
      </c>
      <c r="V128" s="8">
        <f t="shared" si="266"/>
        <v>103273</v>
      </c>
      <c r="W128" s="8">
        <f t="shared" si="267"/>
        <v>109986</v>
      </c>
      <c r="X128" s="8">
        <f t="shared" si="268"/>
        <v>116036</v>
      </c>
      <c r="Y128" s="114">
        <f t="shared" si="269"/>
        <v>120678</v>
      </c>
      <c r="Z128" s="41">
        <v>84888</v>
      </c>
      <c r="AA128" s="2">
        <f t="shared" si="251"/>
        <v>85737</v>
      </c>
      <c r="AB128" s="2">
        <f t="shared" si="251"/>
        <v>86595</v>
      </c>
      <c r="AC128" s="10">
        <f t="shared" si="270"/>
        <v>87461</v>
      </c>
      <c r="AD128" s="8">
        <f t="shared" si="252"/>
        <v>88773</v>
      </c>
      <c r="AE128" s="8">
        <f t="shared" si="253"/>
        <v>91215</v>
      </c>
      <c r="AF128" s="8">
        <f t="shared" si="253"/>
        <v>93724</v>
      </c>
      <c r="AG128" s="8">
        <f t="shared" si="271"/>
        <v>93724</v>
      </c>
      <c r="AH128" s="8">
        <f t="shared" si="272"/>
        <v>98411</v>
      </c>
      <c r="AI128" s="8">
        <f t="shared" si="273"/>
        <v>104808</v>
      </c>
      <c r="AJ128" s="8">
        <f t="shared" si="274"/>
        <v>110573</v>
      </c>
      <c r="AK128" s="114">
        <f t="shared" si="275"/>
        <v>114996</v>
      </c>
      <c r="AL128" s="41">
        <v>82917</v>
      </c>
      <c r="AM128" s="2">
        <f t="shared" si="254"/>
        <v>83747</v>
      </c>
      <c r="AN128" s="2">
        <f t="shared" si="255"/>
        <v>84585</v>
      </c>
      <c r="AO128" s="16">
        <f t="shared" si="276"/>
        <v>85431</v>
      </c>
      <c r="AP128" s="8">
        <f t="shared" si="256"/>
        <v>86713</v>
      </c>
      <c r="AQ128" s="8">
        <f t="shared" si="257"/>
        <v>89098</v>
      </c>
      <c r="AR128" s="8">
        <f t="shared" si="257"/>
        <v>91549</v>
      </c>
      <c r="AS128" s="133">
        <f t="shared" si="277"/>
        <v>91549</v>
      </c>
      <c r="AT128" s="133">
        <f t="shared" si="278"/>
        <v>96127</v>
      </c>
      <c r="AU128" s="108">
        <f t="shared" si="279"/>
        <v>102376</v>
      </c>
      <c r="AV128" s="8">
        <f t="shared" si="280"/>
        <v>108007</v>
      </c>
      <c r="AW128" s="114">
        <f t="shared" si="281"/>
        <v>112328</v>
      </c>
    </row>
    <row r="129" spans="1:49" x14ac:dyDescent="0.2">
      <c r="A129" s="132">
        <v>33</v>
      </c>
      <c r="B129" s="41">
        <v>83892</v>
      </c>
      <c r="C129" s="2">
        <f t="shared" si="245"/>
        <v>84731</v>
      </c>
      <c r="D129" s="2">
        <f t="shared" si="245"/>
        <v>85579</v>
      </c>
      <c r="E129" s="10">
        <f t="shared" si="258"/>
        <v>86435</v>
      </c>
      <c r="F129" s="8">
        <f t="shared" si="246"/>
        <v>87732</v>
      </c>
      <c r="G129" s="8">
        <f t="shared" si="247"/>
        <v>90145</v>
      </c>
      <c r="H129" s="8">
        <f t="shared" si="247"/>
        <v>92624</v>
      </c>
      <c r="I129" s="8">
        <f t="shared" si="259"/>
        <v>92624</v>
      </c>
      <c r="J129" s="8">
        <f t="shared" si="260"/>
        <v>97256</v>
      </c>
      <c r="K129" s="8">
        <f t="shared" si="261"/>
        <v>103578</v>
      </c>
      <c r="L129" s="8">
        <f t="shared" si="262"/>
        <v>109275</v>
      </c>
      <c r="M129" s="114">
        <f t="shared" si="263"/>
        <v>113646</v>
      </c>
      <c r="N129" s="41">
        <v>91118</v>
      </c>
      <c r="O129" s="2">
        <f t="shared" si="248"/>
        <v>92030</v>
      </c>
      <c r="P129" s="2">
        <f t="shared" si="248"/>
        <v>92951</v>
      </c>
      <c r="Q129" s="10">
        <f t="shared" si="264"/>
        <v>93881</v>
      </c>
      <c r="R129" s="8">
        <f t="shared" si="249"/>
        <v>95290</v>
      </c>
      <c r="S129" s="8">
        <f t="shared" si="250"/>
        <v>97911</v>
      </c>
      <c r="T129" s="8">
        <f t="shared" si="250"/>
        <v>100604</v>
      </c>
      <c r="U129" s="8">
        <f t="shared" si="265"/>
        <v>100604</v>
      </c>
      <c r="V129" s="8">
        <f t="shared" si="266"/>
        <v>105635</v>
      </c>
      <c r="W129" s="8">
        <f t="shared" si="267"/>
        <v>112502</v>
      </c>
      <c r="X129" s="8">
        <f t="shared" si="268"/>
        <v>118690</v>
      </c>
      <c r="Y129" s="114">
        <f t="shared" si="269"/>
        <v>123438</v>
      </c>
      <c r="Z129" s="41">
        <v>86927</v>
      </c>
      <c r="AA129" s="2">
        <f t="shared" si="251"/>
        <v>87797</v>
      </c>
      <c r="AB129" s="2">
        <f t="shared" si="251"/>
        <v>88675</v>
      </c>
      <c r="AC129" s="10">
        <f t="shared" si="270"/>
        <v>89562</v>
      </c>
      <c r="AD129" s="8">
        <f t="shared" si="252"/>
        <v>90906</v>
      </c>
      <c r="AE129" s="8">
        <f t="shared" si="253"/>
        <v>93406</v>
      </c>
      <c r="AF129" s="8">
        <f t="shared" si="253"/>
        <v>95975</v>
      </c>
      <c r="AG129" s="8">
        <f t="shared" si="271"/>
        <v>95975</v>
      </c>
      <c r="AH129" s="8">
        <f t="shared" si="272"/>
        <v>100774</v>
      </c>
      <c r="AI129" s="8">
        <f t="shared" si="273"/>
        <v>107325</v>
      </c>
      <c r="AJ129" s="8">
        <f t="shared" si="274"/>
        <v>113228</v>
      </c>
      <c r="AK129" s="114">
        <f t="shared" si="275"/>
        <v>117758</v>
      </c>
      <c r="AL129" s="41">
        <v>84951</v>
      </c>
      <c r="AM129" s="2">
        <f t="shared" si="254"/>
        <v>85801</v>
      </c>
      <c r="AN129" s="2">
        <f t="shared" si="255"/>
        <v>86660</v>
      </c>
      <c r="AO129" s="16">
        <f t="shared" si="276"/>
        <v>87527</v>
      </c>
      <c r="AP129" s="8">
        <f t="shared" si="256"/>
        <v>88840</v>
      </c>
      <c r="AQ129" s="8">
        <f t="shared" si="257"/>
        <v>91284</v>
      </c>
      <c r="AR129" s="8">
        <f t="shared" si="257"/>
        <v>93795</v>
      </c>
      <c r="AS129" s="133">
        <f t="shared" si="277"/>
        <v>93795</v>
      </c>
      <c r="AT129" s="133">
        <f t="shared" si="278"/>
        <v>98485</v>
      </c>
      <c r="AU129" s="108">
        <f t="shared" si="279"/>
        <v>104887</v>
      </c>
      <c r="AV129" s="8">
        <f t="shared" si="280"/>
        <v>110656</v>
      </c>
      <c r="AW129" s="114">
        <f t="shared" si="281"/>
        <v>115083</v>
      </c>
    </row>
    <row r="130" spans="1:49" x14ac:dyDescent="0.2">
      <c r="A130" s="132">
        <v>34</v>
      </c>
      <c r="B130" s="41">
        <v>85965</v>
      </c>
      <c r="C130" s="2">
        <f t="shared" si="245"/>
        <v>86825</v>
      </c>
      <c r="D130" s="2">
        <f t="shared" si="245"/>
        <v>87694</v>
      </c>
      <c r="E130" s="10">
        <f t="shared" si="258"/>
        <v>88571</v>
      </c>
      <c r="F130" s="8">
        <f t="shared" si="246"/>
        <v>89900</v>
      </c>
      <c r="G130" s="8">
        <f t="shared" si="247"/>
        <v>92373</v>
      </c>
      <c r="H130" s="8">
        <f t="shared" si="247"/>
        <v>94914</v>
      </c>
      <c r="I130" s="8">
        <f t="shared" si="259"/>
        <v>94914</v>
      </c>
      <c r="J130" s="8">
        <f t="shared" si="260"/>
        <v>99660</v>
      </c>
      <c r="K130" s="8">
        <f t="shared" si="261"/>
        <v>106138</v>
      </c>
      <c r="L130" s="8">
        <f t="shared" si="262"/>
        <v>111976</v>
      </c>
      <c r="M130" s="114">
        <f t="shared" si="263"/>
        <v>116456</v>
      </c>
      <c r="N130" s="41">
        <v>93193</v>
      </c>
      <c r="O130" s="2">
        <f t="shared" si="248"/>
        <v>94125</v>
      </c>
      <c r="P130" s="2">
        <f t="shared" si="248"/>
        <v>95067</v>
      </c>
      <c r="Q130" s="10">
        <f t="shared" si="264"/>
        <v>96018</v>
      </c>
      <c r="R130" s="8">
        <f t="shared" si="249"/>
        <v>97459</v>
      </c>
      <c r="S130" s="8">
        <f t="shared" si="250"/>
        <v>100140</v>
      </c>
      <c r="T130" s="8">
        <f t="shared" si="250"/>
        <v>102894</v>
      </c>
      <c r="U130" s="8">
        <f t="shared" si="265"/>
        <v>102894</v>
      </c>
      <c r="V130" s="8">
        <f t="shared" si="266"/>
        <v>108039</v>
      </c>
      <c r="W130" s="8">
        <f t="shared" si="267"/>
        <v>115062</v>
      </c>
      <c r="X130" s="8">
        <f t="shared" si="268"/>
        <v>121391</v>
      </c>
      <c r="Y130" s="114">
        <f t="shared" si="269"/>
        <v>126247</v>
      </c>
      <c r="Z130" s="41">
        <v>89000</v>
      </c>
      <c r="AA130" s="2">
        <f t="shared" si="251"/>
        <v>89890</v>
      </c>
      <c r="AB130" s="2">
        <f t="shared" si="251"/>
        <v>90789</v>
      </c>
      <c r="AC130" s="10">
        <f t="shared" si="270"/>
        <v>91697</v>
      </c>
      <c r="AD130" s="8">
        <f t="shared" si="252"/>
        <v>93073</v>
      </c>
      <c r="AE130" s="8">
        <f t="shared" si="253"/>
        <v>95633</v>
      </c>
      <c r="AF130" s="8">
        <f t="shared" si="253"/>
        <v>98263</v>
      </c>
      <c r="AG130" s="8">
        <f t="shared" si="271"/>
        <v>98263</v>
      </c>
      <c r="AH130" s="8">
        <f t="shared" si="272"/>
        <v>103177</v>
      </c>
      <c r="AI130" s="8">
        <f t="shared" si="273"/>
        <v>109884</v>
      </c>
      <c r="AJ130" s="8">
        <f t="shared" si="274"/>
        <v>115928</v>
      </c>
      <c r="AK130" s="114">
        <f t="shared" si="275"/>
        <v>120566</v>
      </c>
      <c r="AL130" s="41">
        <v>87025</v>
      </c>
      <c r="AM130" s="2">
        <f t="shared" si="254"/>
        <v>87896</v>
      </c>
      <c r="AN130" s="2">
        <f t="shared" si="255"/>
        <v>88775</v>
      </c>
      <c r="AO130" s="16">
        <f t="shared" si="276"/>
        <v>89663</v>
      </c>
      <c r="AP130" s="8">
        <f t="shared" si="256"/>
        <v>91008</v>
      </c>
      <c r="AQ130" s="8">
        <f t="shared" si="257"/>
        <v>93511</v>
      </c>
      <c r="AR130" s="8">
        <f t="shared" si="257"/>
        <v>96083</v>
      </c>
      <c r="AS130" s="133">
        <f t="shared" si="277"/>
        <v>96083</v>
      </c>
      <c r="AT130" s="133">
        <f t="shared" si="278"/>
        <v>100888</v>
      </c>
      <c r="AU130" s="108">
        <f t="shared" si="279"/>
        <v>107446</v>
      </c>
      <c r="AV130" s="8">
        <f t="shared" si="280"/>
        <v>113356</v>
      </c>
      <c r="AW130" s="114">
        <f t="shared" si="281"/>
        <v>117891</v>
      </c>
    </row>
    <row r="131" spans="1:49" x14ac:dyDescent="0.2">
      <c r="A131" s="132">
        <v>35</v>
      </c>
      <c r="B131" s="41">
        <v>88102</v>
      </c>
      <c r="C131" s="2">
        <f t="shared" si="245"/>
        <v>88984</v>
      </c>
      <c r="D131" s="2">
        <f t="shared" si="245"/>
        <v>89874</v>
      </c>
      <c r="E131" s="10">
        <f t="shared" si="258"/>
        <v>90773</v>
      </c>
      <c r="F131" s="8">
        <f t="shared" si="246"/>
        <v>92135</v>
      </c>
      <c r="G131" s="8">
        <f t="shared" si="247"/>
        <v>94669</v>
      </c>
      <c r="H131" s="8">
        <f t="shared" si="247"/>
        <v>97273</v>
      </c>
      <c r="I131" s="8">
        <f t="shared" si="259"/>
        <v>97273</v>
      </c>
      <c r="J131" s="8">
        <f t="shared" si="260"/>
        <v>102137</v>
      </c>
      <c r="K131" s="8">
        <f t="shared" si="261"/>
        <v>108776</v>
      </c>
      <c r="L131" s="8">
        <f t="shared" si="262"/>
        <v>114759</v>
      </c>
      <c r="M131" s="114">
        <f t="shared" si="263"/>
        <v>119350</v>
      </c>
      <c r="N131" s="41">
        <v>95330</v>
      </c>
      <c r="O131" s="2">
        <f t="shared" si="248"/>
        <v>96284</v>
      </c>
      <c r="P131" s="2">
        <f t="shared" si="248"/>
        <v>97247</v>
      </c>
      <c r="Q131" s="10">
        <f t="shared" si="264"/>
        <v>98220</v>
      </c>
      <c r="R131" s="8">
        <f t="shared" si="249"/>
        <v>99694</v>
      </c>
      <c r="S131" s="8">
        <f t="shared" si="250"/>
        <v>102436</v>
      </c>
      <c r="T131" s="8">
        <f t="shared" si="250"/>
        <v>105253</v>
      </c>
      <c r="U131" s="8">
        <f t="shared" si="265"/>
        <v>105253</v>
      </c>
      <c r="V131" s="8">
        <f t="shared" si="266"/>
        <v>110516</v>
      </c>
      <c r="W131" s="8">
        <f t="shared" si="267"/>
        <v>117700</v>
      </c>
      <c r="X131" s="8">
        <f t="shared" si="268"/>
        <v>124174</v>
      </c>
      <c r="Y131" s="114">
        <f t="shared" si="269"/>
        <v>129141</v>
      </c>
      <c r="Z131" s="41">
        <v>91134</v>
      </c>
      <c r="AA131" s="2">
        <f t="shared" si="251"/>
        <v>92046</v>
      </c>
      <c r="AB131" s="2">
        <f t="shared" si="251"/>
        <v>92967</v>
      </c>
      <c r="AC131" s="10">
        <f t="shared" si="270"/>
        <v>93897</v>
      </c>
      <c r="AD131" s="8">
        <f t="shared" si="252"/>
        <v>95306</v>
      </c>
      <c r="AE131" s="8">
        <f t="shared" si="253"/>
        <v>97927</v>
      </c>
      <c r="AF131" s="8">
        <f t="shared" si="253"/>
        <v>100620</v>
      </c>
      <c r="AG131" s="8">
        <f t="shared" si="271"/>
        <v>100620</v>
      </c>
      <c r="AH131" s="8">
        <f t="shared" si="272"/>
        <v>105651</v>
      </c>
      <c r="AI131" s="8">
        <f t="shared" si="273"/>
        <v>112519</v>
      </c>
      <c r="AJ131" s="8">
        <f t="shared" si="274"/>
        <v>118708</v>
      </c>
      <c r="AK131" s="114">
        <f t="shared" si="275"/>
        <v>123457</v>
      </c>
      <c r="AL131" s="41">
        <v>89162</v>
      </c>
      <c r="AM131" s="2">
        <f t="shared" si="254"/>
        <v>90054</v>
      </c>
      <c r="AN131" s="2">
        <f>ROUNDUP(AM131*1.01,0)</f>
        <v>90955</v>
      </c>
      <c r="AO131" s="16">
        <f t="shared" si="276"/>
        <v>91865</v>
      </c>
      <c r="AP131" s="8">
        <f t="shared" si="256"/>
        <v>93243</v>
      </c>
      <c r="AQ131" s="8">
        <f t="shared" si="257"/>
        <v>95808</v>
      </c>
      <c r="AR131" s="8">
        <f t="shared" si="257"/>
        <v>98443</v>
      </c>
      <c r="AS131" s="133">
        <f t="shared" si="277"/>
        <v>98443</v>
      </c>
      <c r="AT131" s="133">
        <f t="shared" si="278"/>
        <v>103366</v>
      </c>
      <c r="AU131" s="108">
        <f t="shared" si="279"/>
        <v>110085</v>
      </c>
      <c r="AV131" s="8">
        <f t="shared" si="280"/>
        <v>116140</v>
      </c>
      <c r="AW131" s="114">
        <f t="shared" si="281"/>
        <v>120786</v>
      </c>
    </row>
    <row r="132" spans="1:49" x14ac:dyDescent="0.2">
      <c r="A132" s="132">
        <v>36</v>
      </c>
      <c r="B132" s="41">
        <v>90284</v>
      </c>
      <c r="C132" s="2">
        <f t="shared" ref="C132:D134" si="282">ROUNDUP(B132*1.01,0)</f>
        <v>91187</v>
      </c>
      <c r="D132" s="2">
        <f t="shared" si="282"/>
        <v>92099</v>
      </c>
      <c r="E132" s="10">
        <f t="shared" si="258"/>
        <v>93020</v>
      </c>
      <c r="F132" s="8">
        <f t="shared" si="246"/>
        <v>94416</v>
      </c>
      <c r="G132" s="8">
        <f t="shared" si="247"/>
        <v>97013</v>
      </c>
      <c r="H132" s="8">
        <f t="shared" si="247"/>
        <v>99681</v>
      </c>
      <c r="I132" s="8">
        <f t="shared" si="259"/>
        <v>99681</v>
      </c>
      <c r="J132" s="8">
        <f t="shared" si="260"/>
        <v>104666</v>
      </c>
      <c r="K132" s="8">
        <f t="shared" si="261"/>
        <v>111470</v>
      </c>
      <c r="L132" s="8">
        <f t="shared" si="262"/>
        <v>117601</v>
      </c>
      <c r="M132" s="114">
        <f t="shared" si="263"/>
        <v>122306</v>
      </c>
      <c r="N132" s="41">
        <v>97508</v>
      </c>
      <c r="O132" s="2">
        <f t="shared" ref="O132:P135" si="283">ROUNDUP(N132*1.01,0)</f>
        <v>98484</v>
      </c>
      <c r="P132" s="2">
        <f t="shared" si="283"/>
        <v>99469</v>
      </c>
      <c r="Q132" s="10">
        <f t="shared" si="264"/>
        <v>100464</v>
      </c>
      <c r="R132" s="8">
        <f t="shared" si="249"/>
        <v>101971</v>
      </c>
      <c r="S132" s="8">
        <f t="shared" si="250"/>
        <v>104776</v>
      </c>
      <c r="T132" s="8">
        <f t="shared" si="250"/>
        <v>107658</v>
      </c>
      <c r="U132" s="8">
        <f t="shared" si="265"/>
        <v>107658</v>
      </c>
      <c r="V132" s="8">
        <f t="shared" si="266"/>
        <v>113041</v>
      </c>
      <c r="W132" s="8">
        <f t="shared" si="267"/>
        <v>120389</v>
      </c>
      <c r="X132" s="8">
        <f t="shared" si="268"/>
        <v>127011</v>
      </c>
      <c r="Y132" s="114">
        <f t="shared" si="269"/>
        <v>132092</v>
      </c>
      <c r="Z132" s="41">
        <v>93312</v>
      </c>
      <c r="AA132" s="2">
        <f t="shared" ref="AA132:AB135" si="284">ROUNDUP(Z132*1.01,0)</f>
        <v>94246</v>
      </c>
      <c r="AB132" s="2">
        <f t="shared" si="284"/>
        <v>95189</v>
      </c>
      <c r="AC132" s="10">
        <f t="shared" si="270"/>
        <v>96141</v>
      </c>
      <c r="AD132" s="8">
        <f t="shared" si="252"/>
        <v>97584</v>
      </c>
      <c r="AE132" s="8">
        <f t="shared" si="253"/>
        <v>100268</v>
      </c>
      <c r="AF132" s="8">
        <f t="shared" si="253"/>
        <v>103026</v>
      </c>
      <c r="AG132" s="8">
        <f t="shared" si="271"/>
        <v>103026</v>
      </c>
      <c r="AH132" s="8">
        <f t="shared" si="272"/>
        <v>108178</v>
      </c>
      <c r="AI132" s="8">
        <f t="shared" si="273"/>
        <v>115210</v>
      </c>
      <c r="AJ132" s="8">
        <f t="shared" si="274"/>
        <v>121547</v>
      </c>
      <c r="AK132" s="114">
        <f t="shared" si="275"/>
        <v>126409</v>
      </c>
      <c r="AL132" s="41">
        <v>91340</v>
      </c>
      <c r="AM132" s="2">
        <f t="shared" si="254"/>
        <v>92254</v>
      </c>
      <c r="AN132" s="2">
        <f>ROUNDUP(AM132*1.01,0)</f>
        <v>93177</v>
      </c>
      <c r="AO132" s="16">
        <f t="shared" si="276"/>
        <v>94109</v>
      </c>
      <c r="AP132" s="8">
        <f t="shared" si="256"/>
        <v>95521</v>
      </c>
      <c r="AQ132" s="8">
        <f t="shared" si="257"/>
        <v>98148</v>
      </c>
      <c r="AR132" s="8">
        <f t="shared" si="257"/>
        <v>100848</v>
      </c>
      <c r="AS132" s="133">
        <f t="shared" si="277"/>
        <v>100848</v>
      </c>
      <c r="AT132" s="133">
        <f t="shared" si="278"/>
        <v>105891</v>
      </c>
      <c r="AU132" s="108">
        <f t="shared" si="279"/>
        <v>112774</v>
      </c>
      <c r="AV132" s="8">
        <f t="shared" si="280"/>
        <v>118977</v>
      </c>
      <c r="AW132" s="114">
        <f t="shared" si="281"/>
        <v>123737</v>
      </c>
    </row>
    <row r="133" spans="1:49" x14ac:dyDescent="0.2">
      <c r="A133" s="132">
        <v>37</v>
      </c>
      <c r="B133" s="41">
        <v>92528</v>
      </c>
      <c r="C133" s="2">
        <f t="shared" si="282"/>
        <v>93454</v>
      </c>
      <c r="D133" s="2">
        <f t="shared" si="282"/>
        <v>94389</v>
      </c>
      <c r="E133" s="10">
        <f t="shared" si="258"/>
        <v>95333</v>
      </c>
      <c r="F133" s="8">
        <f t="shared" si="246"/>
        <v>96763</v>
      </c>
      <c r="G133" s="8">
        <f t="shared" si="247"/>
        <v>99424</v>
      </c>
      <c r="H133" s="8">
        <f t="shared" si="247"/>
        <v>102159</v>
      </c>
      <c r="I133" s="8">
        <f t="shared" si="259"/>
        <v>102159</v>
      </c>
      <c r="J133" s="8">
        <f t="shared" si="260"/>
        <v>107267</v>
      </c>
      <c r="K133" s="8">
        <f t="shared" si="261"/>
        <v>114240</v>
      </c>
      <c r="L133" s="8">
        <f t="shared" si="262"/>
        <v>120524</v>
      </c>
      <c r="M133" s="114">
        <f t="shared" si="263"/>
        <v>125345</v>
      </c>
      <c r="N133" s="41">
        <v>99759</v>
      </c>
      <c r="O133" s="2">
        <f t="shared" si="283"/>
        <v>100757</v>
      </c>
      <c r="P133" s="2">
        <f t="shared" si="283"/>
        <v>101765</v>
      </c>
      <c r="Q133" s="10">
        <f t="shared" si="264"/>
        <v>102783</v>
      </c>
      <c r="R133" s="8">
        <f t="shared" si="249"/>
        <v>104325</v>
      </c>
      <c r="S133" s="8">
        <f t="shared" si="250"/>
        <v>107194</v>
      </c>
      <c r="T133" s="8">
        <f t="shared" si="250"/>
        <v>110142</v>
      </c>
      <c r="U133" s="8">
        <f t="shared" si="265"/>
        <v>110142</v>
      </c>
      <c r="V133" s="8">
        <f t="shared" si="266"/>
        <v>115650</v>
      </c>
      <c r="W133" s="8">
        <f t="shared" si="267"/>
        <v>123168</v>
      </c>
      <c r="X133" s="8">
        <f t="shared" si="268"/>
        <v>129943</v>
      </c>
      <c r="Y133" s="114">
        <f t="shared" si="269"/>
        <v>135141</v>
      </c>
      <c r="Z133" s="41">
        <v>95562</v>
      </c>
      <c r="AA133" s="2">
        <f t="shared" si="284"/>
        <v>96518</v>
      </c>
      <c r="AB133" s="2">
        <f t="shared" si="284"/>
        <v>97484</v>
      </c>
      <c r="AC133" s="10">
        <f t="shared" si="270"/>
        <v>98459</v>
      </c>
      <c r="AD133" s="8">
        <f t="shared" si="252"/>
        <v>99936</v>
      </c>
      <c r="AE133" s="8">
        <f t="shared" si="253"/>
        <v>102685</v>
      </c>
      <c r="AF133" s="8">
        <f t="shared" si="253"/>
        <v>105509</v>
      </c>
      <c r="AG133" s="8">
        <f t="shared" si="271"/>
        <v>105509</v>
      </c>
      <c r="AH133" s="8">
        <f t="shared" si="272"/>
        <v>110785</v>
      </c>
      <c r="AI133" s="8">
        <f t="shared" si="273"/>
        <v>117987</v>
      </c>
      <c r="AJ133" s="8">
        <f t="shared" si="274"/>
        <v>124477</v>
      </c>
      <c r="AK133" s="114">
        <f t="shared" si="275"/>
        <v>129457</v>
      </c>
      <c r="AL133" s="41">
        <v>93585</v>
      </c>
      <c r="AM133" s="2">
        <f t="shared" si="254"/>
        <v>94521</v>
      </c>
      <c r="AN133" s="2">
        <f>ROUNDUP(AM133*1.01,0)</f>
        <v>95467</v>
      </c>
      <c r="AO133" s="16">
        <f t="shared" si="276"/>
        <v>96422</v>
      </c>
      <c r="AP133" s="8">
        <f t="shared" si="256"/>
        <v>97869</v>
      </c>
      <c r="AQ133" s="8">
        <f t="shared" si="257"/>
        <v>100561</v>
      </c>
      <c r="AR133" s="8">
        <f t="shared" si="257"/>
        <v>103327</v>
      </c>
      <c r="AS133" s="133">
        <f t="shared" si="277"/>
        <v>103327</v>
      </c>
      <c r="AT133" s="133">
        <f t="shared" si="278"/>
        <v>108494</v>
      </c>
      <c r="AU133" s="108">
        <f t="shared" si="279"/>
        <v>115547</v>
      </c>
      <c r="AV133" s="8">
        <f t="shared" si="280"/>
        <v>121903</v>
      </c>
      <c r="AW133" s="114">
        <f t="shared" si="281"/>
        <v>126780</v>
      </c>
    </row>
    <row r="134" spans="1:49" x14ac:dyDescent="0.2">
      <c r="A134" s="132">
        <v>38</v>
      </c>
      <c r="B134" s="41">
        <v>94817</v>
      </c>
      <c r="C134" s="2">
        <f t="shared" si="282"/>
        <v>95766</v>
      </c>
      <c r="D134" s="2">
        <f t="shared" si="282"/>
        <v>96724</v>
      </c>
      <c r="E134" s="10">
        <f t="shared" si="258"/>
        <v>97692</v>
      </c>
      <c r="F134" s="8">
        <f t="shared" si="246"/>
        <v>99158</v>
      </c>
      <c r="G134" s="8">
        <f t="shared" si="247"/>
        <v>101885</v>
      </c>
      <c r="H134" s="8">
        <f t="shared" si="247"/>
        <v>104687</v>
      </c>
      <c r="I134" s="8">
        <f t="shared" si="259"/>
        <v>104687</v>
      </c>
      <c r="J134" s="8">
        <f t="shared" si="260"/>
        <v>109922</v>
      </c>
      <c r="K134" s="8">
        <f t="shared" si="261"/>
        <v>117067</v>
      </c>
      <c r="L134" s="8">
        <f t="shared" si="262"/>
        <v>123506</v>
      </c>
      <c r="M134" s="114">
        <f t="shared" si="263"/>
        <v>128447</v>
      </c>
      <c r="N134" s="41">
        <v>102042</v>
      </c>
      <c r="O134" s="2">
        <f t="shared" si="283"/>
        <v>103063</v>
      </c>
      <c r="P134" s="2">
        <f t="shared" si="283"/>
        <v>104094</v>
      </c>
      <c r="Q134" s="10">
        <f t="shared" si="264"/>
        <v>105135</v>
      </c>
      <c r="R134" s="8">
        <f t="shared" si="249"/>
        <v>106713</v>
      </c>
      <c r="S134" s="8">
        <f t="shared" si="250"/>
        <v>109648</v>
      </c>
      <c r="T134" s="8">
        <f t="shared" si="250"/>
        <v>112664</v>
      </c>
      <c r="U134" s="8">
        <f t="shared" si="265"/>
        <v>112664</v>
      </c>
      <c r="V134" s="8">
        <f t="shared" si="266"/>
        <v>118298</v>
      </c>
      <c r="W134" s="8">
        <f t="shared" si="267"/>
        <v>125988</v>
      </c>
      <c r="X134" s="8">
        <f t="shared" si="268"/>
        <v>132918</v>
      </c>
      <c r="Y134" s="114">
        <f t="shared" si="269"/>
        <v>138235</v>
      </c>
      <c r="Z134" s="41">
        <v>97850</v>
      </c>
      <c r="AA134" s="2">
        <f t="shared" si="284"/>
        <v>98829</v>
      </c>
      <c r="AB134" s="2">
        <f t="shared" si="284"/>
        <v>99818</v>
      </c>
      <c r="AC134" s="10">
        <f t="shared" si="270"/>
        <v>100817</v>
      </c>
      <c r="AD134" s="8">
        <f t="shared" si="252"/>
        <v>102330</v>
      </c>
      <c r="AE134" s="8">
        <f t="shared" si="253"/>
        <v>105145</v>
      </c>
      <c r="AF134" s="8">
        <f t="shared" si="253"/>
        <v>108037</v>
      </c>
      <c r="AG134" s="8">
        <f t="shared" si="271"/>
        <v>108037</v>
      </c>
      <c r="AH134" s="8">
        <f t="shared" si="272"/>
        <v>113439</v>
      </c>
      <c r="AI134" s="8">
        <f t="shared" si="273"/>
        <v>120813</v>
      </c>
      <c r="AJ134" s="8">
        <f t="shared" si="274"/>
        <v>127458</v>
      </c>
      <c r="AK134" s="114">
        <f t="shared" si="275"/>
        <v>132557</v>
      </c>
      <c r="AL134" s="41">
        <v>95874</v>
      </c>
      <c r="AM134" s="2">
        <f t="shared" si="254"/>
        <v>96833</v>
      </c>
      <c r="AN134" s="2">
        <f>ROUNDUP(AM134*1.01,0)</f>
        <v>97802</v>
      </c>
      <c r="AO134" s="16">
        <f t="shared" si="276"/>
        <v>98781</v>
      </c>
      <c r="AP134" s="8">
        <f t="shared" si="256"/>
        <v>100263</v>
      </c>
      <c r="AQ134" s="8">
        <f t="shared" si="257"/>
        <v>103021</v>
      </c>
      <c r="AR134" s="8">
        <f t="shared" si="257"/>
        <v>105855</v>
      </c>
      <c r="AS134" s="133">
        <f t="shared" si="277"/>
        <v>105855</v>
      </c>
      <c r="AT134" s="133">
        <f t="shared" si="278"/>
        <v>111148</v>
      </c>
      <c r="AU134" s="108">
        <f t="shared" si="279"/>
        <v>118373</v>
      </c>
      <c r="AV134" s="8">
        <f t="shared" si="280"/>
        <v>124884</v>
      </c>
      <c r="AW134" s="114">
        <f t="shared" si="281"/>
        <v>129880</v>
      </c>
    </row>
    <row r="135" spans="1:49" ht="12.75" thickBot="1" x14ac:dyDescent="0.25">
      <c r="A135" s="132" t="s">
        <v>9</v>
      </c>
      <c r="B135" s="42">
        <v>97128</v>
      </c>
      <c r="C135" s="5">
        <v>97128</v>
      </c>
      <c r="D135" s="5">
        <f>ROUNDUP(C135*1.01,0)</f>
        <v>98100</v>
      </c>
      <c r="E135" s="11">
        <f t="shared" si="258"/>
        <v>99081</v>
      </c>
      <c r="F135" s="9">
        <f t="shared" si="246"/>
        <v>100568</v>
      </c>
      <c r="G135" s="9">
        <f t="shared" si="247"/>
        <v>103334</v>
      </c>
      <c r="H135" s="9">
        <f t="shared" si="247"/>
        <v>106176</v>
      </c>
      <c r="I135" s="9">
        <f t="shared" si="259"/>
        <v>106176</v>
      </c>
      <c r="J135" s="9">
        <f t="shared" si="260"/>
        <v>111485</v>
      </c>
      <c r="K135" s="9">
        <f t="shared" si="261"/>
        <v>118732</v>
      </c>
      <c r="L135" s="9">
        <f t="shared" si="262"/>
        <v>125263</v>
      </c>
      <c r="M135" s="115">
        <f t="shared" si="263"/>
        <v>130274</v>
      </c>
      <c r="N135" s="42">
        <v>104353</v>
      </c>
      <c r="O135" s="5">
        <v>104353</v>
      </c>
      <c r="P135" s="6">
        <f t="shared" si="283"/>
        <v>105397</v>
      </c>
      <c r="Q135" s="11">
        <f t="shared" si="264"/>
        <v>106451</v>
      </c>
      <c r="R135" s="9">
        <f t="shared" si="249"/>
        <v>108048</v>
      </c>
      <c r="S135" s="9">
        <f t="shared" si="250"/>
        <v>111020</v>
      </c>
      <c r="T135" s="9">
        <f t="shared" si="250"/>
        <v>114074</v>
      </c>
      <c r="U135" s="9">
        <f t="shared" si="265"/>
        <v>114074</v>
      </c>
      <c r="V135" s="9">
        <f t="shared" si="266"/>
        <v>119778</v>
      </c>
      <c r="W135" s="9">
        <f t="shared" si="267"/>
        <v>127564</v>
      </c>
      <c r="X135" s="9">
        <f t="shared" si="268"/>
        <v>134581</v>
      </c>
      <c r="Y135" s="115">
        <f t="shared" si="269"/>
        <v>139965</v>
      </c>
      <c r="Z135" s="42">
        <v>100159</v>
      </c>
      <c r="AA135" s="5">
        <v>100159</v>
      </c>
      <c r="AB135" s="6">
        <f t="shared" si="284"/>
        <v>101161</v>
      </c>
      <c r="AC135" s="11">
        <f t="shared" si="270"/>
        <v>102173</v>
      </c>
      <c r="AD135" s="9">
        <f t="shared" si="252"/>
        <v>103706</v>
      </c>
      <c r="AE135" s="9">
        <f t="shared" si="253"/>
        <v>106558</v>
      </c>
      <c r="AF135" s="9">
        <f t="shared" si="253"/>
        <v>109489</v>
      </c>
      <c r="AG135" s="9">
        <f t="shared" si="271"/>
        <v>109489</v>
      </c>
      <c r="AH135" s="9">
        <f t="shared" si="272"/>
        <v>114964</v>
      </c>
      <c r="AI135" s="9">
        <f t="shared" si="273"/>
        <v>122437</v>
      </c>
      <c r="AJ135" s="9">
        <f t="shared" si="274"/>
        <v>129172</v>
      </c>
      <c r="AK135" s="115">
        <f t="shared" si="275"/>
        <v>134339</v>
      </c>
      <c r="AL135" s="42">
        <v>98182</v>
      </c>
      <c r="AM135" s="5">
        <v>98182</v>
      </c>
      <c r="AN135" s="6">
        <f>ROUNDUP(AM135*1.01,0)</f>
        <v>99164</v>
      </c>
      <c r="AO135" s="17">
        <f t="shared" si="276"/>
        <v>100156</v>
      </c>
      <c r="AP135" s="9">
        <f t="shared" si="256"/>
        <v>101659</v>
      </c>
      <c r="AQ135" s="9">
        <f t="shared" si="257"/>
        <v>104455</v>
      </c>
      <c r="AR135" s="9">
        <f t="shared" si="257"/>
        <v>107328</v>
      </c>
      <c r="AS135" s="43">
        <f t="shared" si="277"/>
        <v>107328</v>
      </c>
      <c r="AT135" s="43">
        <f t="shared" si="278"/>
        <v>112695</v>
      </c>
      <c r="AU135" s="60">
        <f t="shared" si="279"/>
        <v>120021</v>
      </c>
      <c r="AV135" s="9">
        <f t="shared" si="280"/>
        <v>126623</v>
      </c>
      <c r="AW135" s="115">
        <f t="shared" si="281"/>
        <v>131688</v>
      </c>
    </row>
    <row r="136" spans="1:49" x14ac:dyDescent="0.2">
      <c r="B136" s="125"/>
      <c r="C136" s="125"/>
      <c r="D136" s="125"/>
      <c r="E136" s="16"/>
      <c r="F136" s="15"/>
      <c r="G136" s="15"/>
      <c r="H136" s="16"/>
      <c r="I136" s="16"/>
      <c r="J136" s="16"/>
      <c r="K136" s="16"/>
      <c r="L136" s="16"/>
      <c r="M136" s="15"/>
      <c r="N136" s="125"/>
      <c r="O136" s="125"/>
      <c r="P136" s="33"/>
      <c r="Q136" s="8"/>
      <c r="R136" s="13"/>
      <c r="S136" s="13"/>
      <c r="T136" s="8"/>
      <c r="U136" s="20"/>
      <c r="V136" s="8"/>
      <c r="W136" s="8"/>
      <c r="X136" s="8"/>
      <c r="Y136" s="13"/>
      <c r="Z136" s="125"/>
      <c r="AA136" s="125"/>
      <c r="AB136" s="33"/>
      <c r="AC136" s="8"/>
      <c r="AD136" s="13"/>
      <c r="AE136" s="13"/>
      <c r="AF136" s="8"/>
      <c r="AG136" s="20"/>
      <c r="AH136" s="8"/>
      <c r="AI136" s="8"/>
      <c r="AJ136" s="8"/>
      <c r="AK136" s="13"/>
      <c r="AL136" s="125"/>
      <c r="AM136" s="125"/>
      <c r="AN136" s="33"/>
    </row>
    <row r="137" spans="1:49" ht="15" customHeight="1" thickBot="1" x14ac:dyDescent="0.25">
      <c r="A137" s="158" t="s">
        <v>26</v>
      </c>
      <c r="B137" s="158"/>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row>
    <row r="138" spans="1:49" s="31" customFormat="1" ht="13.9" customHeight="1" x14ac:dyDescent="0.2">
      <c r="A138" s="132" t="s">
        <v>40</v>
      </c>
      <c r="B138" s="154" t="s">
        <v>31</v>
      </c>
      <c r="C138" s="155"/>
      <c r="D138" s="155"/>
      <c r="E138" s="155"/>
      <c r="F138" s="155"/>
      <c r="G138" s="155"/>
      <c r="H138" s="155"/>
      <c r="I138" s="155"/>
      <c r="J138" s="155"/>
      <c r="K138" s="155"/>
      <c r="L138" s="155"/>
      <c r="M138" s="156"/>
      <c r="N138" s="154" t="s">
        <v>0</v>
      </c>
      <c r="O138" s="155"/>
      <c r="P138" s="155"/>
      <c r="Q138" s="155"/>
      <c r="R138" s="155"/>
      <c r="S138" s="155"/>
      <c r="T138" s="155"/>
      <c r="U138" s="155"/>
      <c r="V138" s="155"/>
      <c r="W138" s="155"/>
      <c r="X138" s="155"/>
      <c r="Y138" s="156"/>
      <c r="Z138" s="154" t="s">
        <v>1</v>
      </c>
      <c r="AA138" s="155"/>
      <c r="AB138" s="155"/>
      <c r="AC138" s="155"/>
      <c r="AD138" s="155"/>
      <c r="AE138" s="155"/>
      <c r="AF138" s="155"/>
      <c r="AG138" s="155"/>
      <c r="AH138" s="155"/>
      <c r="AI138" s="155"/>
      <c r="AJ138" s="155"/>
      <c r="AK138" s="156"/>
      <c r="AL138" s="154" t="s">
        <v>2</v>
      </c>
      <c r="AM138" s="155"/>
      <c r="AN138" s="155"/>
      <c r="AO138" s="155"/>
      <c r="AP138" s="155"/>
      <c r="AQ138" s="155"/>
      <c r="AR138" s="155"/>
      <c r="AS138" s="155"/>
      <c r="AT138" s="155"/>
      <c r="AU138" s="155"/>
      <c r="AV138" s="155"/>
      <c r="AW138" s="156"/>
    </row>
    <row r="139" spans="1:49" s="31" customFormat="1" ht="12.75" thickBot="1" x14ac:dyDescent="0.25">
      <c r="A139" s="132"/>
      <c r="B139" s="39">
        <v>2014</v>
      </c>
      <c r="C139" s="36">
        <v>2015</v>
      </c>
      <c r="D139" s="36">
        <v>2016</v>
      </c>
      <c r="E139" s="37">
        <v>2017</v>
      </c>
      <c r="F139" s="37">
        <v>2018</v>
      </c>
      <c r="G139" s="37">
        <v>2019</v>
      </c>
      <c r="H139" s="37">
        <v>2020</v>
      </c>
      <c r="I139" s="38">
        <v>2021</v>
      </c>
      <c r="J139" s="38">
        <v>2022</v>
      </c>
      <c r="K139" s="38">
        <v>2023</v>
      </c>
      <c r="L139" s="38">
        <v>2024</v>
      </c>
      <c r="M139" s="40">
        <v>2025</v>
      </c>
      <c r="N139" s="39">
        <v>2014</v>
      </c>
      <c r="O139" s="36">
        <v>2015</v>
      </c>
      <c r="P139" s="36">
        <v>2016</v>
      </c>
      <c r="Q139" s="37">
        <v>2017</v>
      </c>
      <c r="R139" s="37">
        <v>2018</v>
      </c>
      <c r="S139" s="37">
        <v>2019</v>
      </c>
      <c r="T139" s="37">
        <v>2020</v>
      </c>
      <c r="U139" s="38">
        <v>2021</v>
      </c>
      <c r="V139" s="38">
        <v>2022</v>
      </c>
      <c r="W139" s="38">
        <v>2023</v>
      </c>
      <c r="X139" s="38">
        <v>2024</v>
      </c>
      <c r="Y139" s="40">
        <v>2025</v>
      </c>
      <c r="Z139" s="39">
        <v>2014</v>
      </c>
      <c r="AA139" s="36">
        <v>2015</v>
      </c>
      <c r="AB139" s="36">
        <v>2016</v>
      </c>
      <c r="AC139" s="37">
        <v>2017</v>
      </c>
      <c r="AD139" s="37">
        <v>2018</v>
      </c>
      <c r="AE139" s="37">
        <v>2019</v>
      </c>
      <c r="AF139" s="38">
        <v>2020</v>
      </c>
      <c r="AG139" s="38">
        <v>2021</v>
      </c>
      <c r="AH139" s="38">
        <v>2022</v>
      </c>
      <c r="AI139" s="38">
        <v>2023</v>
      </c>
      <c r="AJ139" s="38">
        <v>2024</v>
      </c>
      <c r="AK139" s="40">
        <v>2025</v>
      </c>
      <c r="AL139" s="39">
        <v>2014</v>
      </c>
      <c r="AM139" s="36">
        <v>2015</v>
      </c>
      <c r="AN139" s="36">
        <v>2016</v>
      </c>
      <c r="AO139" s="37">
        <v>2017</v>
      </c>
      <c r="AP139" s="37">
        <v>2018</v>
      </c>
      <c r="AQ139" s="38">
        <v>2019</v>
      </c>
      <c r="AR139" s="38">
        <v>2020</v>
      </c>
      <c r="AS139" s="38">
        <v>2021</v>
      </c>
      <c r="AT139" s="38">
        <v>2022</v>
      </c>
      <c r="AU139" s="38">
        <v>2023</v>
      </c>
      <c r="AV139" s="38">
        <v>2024</v>
      </c>
      <c r="AW139" s="40">
        <v>2025</v>
      </c>
    </row>
    <row r="140" spans="1:49" x14ac:dyDescent="0.2">
      <c r="A140" s="132">
        <v>28</v>
      </c>
      <c r="B140" s="41">
        <v>74215</v>
      </c>
      <c r="C140" s="4">
        <f t="shared" ref="C140:D151" si="285">ROUNDUP(B140*1.01,0)</f>
        <v>74958</v>
      </c>
      <c r="D140" s="4">
        <f t="shared" si="285"/>
        <v>75708</v>
      </c>
      <c r="E140" s="10">
        <f>ROUNDUP(D140*1.01,0)</f>
        <v>76466</v>
      </c>
      <c r="F140" s="8">
        <f t="shared" ref="F140:F155" si="286">ROUNDUP(E140*1.015,0)</f>
        <v>77613</v>
      </c>
      <c r="G140" s="8">
        <f t="shared" ref="G140:H155" si="287">ROUNDUP(F140*1.0275,0)</f>
        <v>79748</v>
      </c>
      <c r="H140" s="8">
        <f t="shared" si="287"/>
        <v>81942</v>
      </c>
      <c r="I140" s="8">
        <f>H140</f>
        <v>81942</v>
      </c>
      <c r="J140" s="8">
        <f>ROUNDUP(I140*1.05,0)</f>
        <v>86040</v>
      </c>
      <c r="K140" s="8">
        <f>ROUNDUP(J140*1.065,0)</f>
        <v>91633</v>
      </c>
      <c r="L140" s="8">
        <f>ROUNDUP(K140*1.055,0)</f>
        <v>96673</v>
      </c>
      <c r="M140" s="114">
        <f>ROUNDUP(L140*1.04,0)</f>
        <v>100540</v>
      </c>
      <c r="N140" s="41">
        <v>81441</v>
      </c>
      <c r="O140" s="4">
        <f t="shared" ref="O140:P151" si="288">ROUNDUP(N140*1.01,0)</f>
        <v>82256</v>
      </c>
      <c r="P140" s="4">
        <f t="shared" si="288"/>
        <v>83079</v>
      </c>
      <c r="Q140" s="10">
        <f>ROUNDUP(P140*1.01,0)</f>
        <v>83910</v>
      </c>
      <c r="R140" s="8">
        <f t="shared" ref="R140:R155" si="289">ROUNDUP(Q140*1.015,0)</f>
        <v>85169</v>
      </c>
      <c r="S140" s="8">
        <f t="shared" ref="S140:T155" si="290">ROUNDUP(R140*1.0275,0)</f>
        <v>87512</v>
      </c>
      <c r="T140" s="8">
        <f t="shared" si="290"/>
        <v>89919</v>
      </c>
      <c r="U140" s="8">
        <f>T140</f>
        <v>89919</v>
      </c>
      <c r="V140" s="8">
        <f>ROUNDUP(U140*1.05,0)</f>
        <v>94415</v>
      </c>
      <c r="W140" s="8">
        <f>ROUNDUP(V140*1.065,0)</f>
        <v>100552</v>
      </c>
      <c r="X140" s="8">
        <f>ROUNDUP(W140*1.055,0)</f>
        <v>106083</v>
      </c>
      <c r="Y140" s="114">
        <f>ROUNDUP(X140*1.04,0)</f>
        <v>110327</v>
      </c>
      <c r="Z140" s="41">
        <v>77248</v>
      </c>
      <c r="AA140" s="4">
        <f t="shared" ref="AA140:AB151" si="291">ROUNDUP(Z140*1.01,0)</f>
        <v>78021</v>
      </c>
      <c r="AB140" s="4">
        <f t="shared" si="291"/>
        <v>78802</v>
      </c>
      <c r="AC140" s="10">
        <f>ROUNDUP(AB140*1.01,0)</f>
        <v>79591</v>
      </c>
      <c r="AD140" s="8">
        <f t="shared" ref="AD140:AD155" si="292">ROUNDUP(AC140*1.015,0)</f>
        <v>80785</v>
      </c>
      <c r="AE140" s="8">
        <f t="shared" ref="AE140:AF155" si="293">ROUNDUP(AD140*1.0275,0)</f>
        <v>83007</v>
      </c>
      <c r="AF140" s="8">
        <f t="shared" si="293"/>
        <v>85290</v>
      </c>
      <c r="AG140" s="8">
        <f>AF140</f>
        <v>85290</v>
      </c>
      <c r="AH140" s="8">
        <f>ROUNDUP(AG140*1.05,0)</f>
        <v>89555</v>
      </c>
      <c r="AI140" s="8">
        <f>ROUNDUP(AH140*1.065,0)</f>
        <v>95377</v>
      </c>
      <c r="AJ140" s="8">
        <f>ROUNDUP(AI140*1.055,0)</f>
        <v>100623</v>
      </c>
      <c r="AK140" s="114">
        <f>ROUNDUP(AJ140*1.04,0)</f>
        <v>104648</v>
      </c>
      <c r="AL140" s="41">
        <v>75269</v>
      </c>
      <c r="AM140" s="4">
        <f t="shared" ref="AM140:AM154" si="294">ROUNDUP(AL140*1.01,0)</f>
        <v>76022</v>
      </c>
      <c r="AN140" s="2">
        <f t="shared" ref="AN140:AN150" si="295">ROUNDUP(AM140*1.01,0)</f>
        <v>76783</v>
      </c>
      <c r="AO140" s="16">
        <f>ROUNDUP(AN140*1.01,0)</f>
        <v>77551</v>
      </c>
      <c r="AP140" s="8">
        <f t="shared" ref="AP140:AP155" si="296">ROUNDUP(AO140*1.015,0)</f>
        <v>78715</v>
      </c>
      <c r="AQ140" s="8">
        <f t="shared" ref="AQ140:AR155" si="297">ROUNDUP(AP140*1.0275,0)</f>
        <v>80880</v>
      </c>
      <c r="AR140" s="8">
        <f t="shared" si="297"/>
        <v>83105</v>
      </c>
      <c r="AS140" s="133">
        <f>AR140</f>
        <v>83105</v>
      </c>
      <c r="AT140" s="133">
        <f>ROUNDUP(AS140*1.05,0)</f>
        <v>87261</v>
      </c>
      <c r="AU140" s="108">
        <f>ROUNDUP(AT140*1.065,0)</f>
        <v>92933</v>
      </c>
      <c r="AV140" s="8">
        <f>ROUNDUP(AU140*1.055,0)</f>
        <v>98045</v>
      </c>
      <c r="AW140" s="114">
        <f>ROUNDUP(AV140*1.04,0)</f>
        <v>101967</v>
      </c>
    </row>
    <row r="141" spans="1:49" x14ac:dyDescent="0.2">
      <c r="A141" s="132">
        <v>29</v>
      </c>
      <c r="B141" s="41">
        <v>76053</v>
      </c>
      <c r="C141" s="4">
        <f t="shared" si="285"/>
        <v>76814</v>
      </c>
      <c r="D141" s="4">
        <f t="shared" si="285"/>
        <v>77583</v>
      </c>
      <c r="E141" s="10">
        <f t="shared" ref="E141:E155" si="298">ROUNDUP(D141*1.01,0)</f>
        <v>78359</v>
      </c>
      <c r="F141" s="8">
        <f t="shared" si="286"/>
        <v>79535</v>
      </c>
      <c r="G141" s="8">
        <f t="shared" si="287"/>
        <v>81723</v>
      </c>
      <c r="H141" s="8">
        <f t="shared" si="287"/>
        <v>83971</v>
      </c>
      <c r="I141" s="8">
        <f t="shared" ref="I141:I155" si="299">H141</f>
        <v>83971</v>
      </c>
      <c r="J141" s="8">
        <f t="shared" ref="J141:J155" si="300">ROUNDUP(I141*1.05,0)</f>
        <v>88170</v>
      </c>
      <c r="K141" s="8">
        <f t="shared" ref="K141:K155" si="301">ROUNDUP(J141*1.065,0)</f>
        <v>93902</v>
      </c>
      <c r="L141" s="8">
        <f t="shared" ref="L141:L155" si="302">ROUNDUP(K141*1.055,0)</f>
        <v>99067</v>
      </c>
      <c r="M141" s="114">
        <f t="shared" ref="M141:M155" si="303">ROUNDUP(L141*1.04,0)</f>
        <v>103030</v>
      </c>
      <c r="N141" s="41">
        <v>83282</v>
      </c>
      <c r="O141" s="4">
        <f t="shared" si="288"/>
        <v>84115</v>
      </c>
      <c r="P141" s="4">
        <f t="shared" si="288"/>
        <v>84957</v>
      </c>
      <c r="Q141" s="10">
        <f t="shared" ref="Q141:Q155" si="304">ROUNDUP(P141*1.01,0)</f>
        <v>85807</v>
      </c>
      <c r="R141" s="8">
        <f t="shared" si="289"/>
        <v>87095</v>
      </c>
      <c r="S141" s="8">
        <f t="shared" si="290"/>
        <v>89491</v>
      </c>
      <c r="T141" s="8">
        <f t="shared" si="290"/>
        <v>91953</v>
      </c>
      <c r="U141" s="8">
        <f t="shared" ref="U141:U155" si="305">T141</f>
        <v>91953</v>
      </c>
      <c r="V141" s="8">
        <f t="shared" ref="V141:V155" si="306">ROUNDUP(U141*1.05,0)</f>
        <v>96551</v>
      </c>
      <c r="W141" s="8">
        <f t="shared" ref="W141:W155" si="307">ROUNDUP(V141*1.065,0)</f>
        <v>102827</v>
      </c>
      <c r="X141" s="8">
        <f t="shared" ref="X141:X155" si="308">ROUNDUP(W141*1.055,0)</f>
        <v>108483</v>
      </c>
      <c r="Y141" s="114">
        <f t="shared" ref="Y141:Y155" si="309">ROUNDUP(X141*1.04,0)</f>
        <v>112823</v>
      </c>
      <c r="Z141" s="41">
        <v>79084</v>
      </c>
      <c r="AA141" s="4">
        <f t="shared" si="291"/>
        <v>79875</v>
      </c>
      <c r="AB141" s="4">
        <f t="shared" si="291"/>
        <v>80674</v>
      </c>
      <c r="AC141" s="10">
        <f t="shared" ref="AC141:AC155" si="310">ROUNDUP(AB141*1.01,0)</f>
        <v>81481</v>
      </c>
      <c r="AD141" s="8">
        <f t="shared" si="292"/>
        <v>82704</v>
      </c>
      <c r="AE141" s="8">
        <f t="shared" si="293"/>
        <v>84979</v>
      </c>
      <c r="AF141" s="8">
        <f t="shared" si="293"/>
        <v>87316</v>
      </c>
      <c r="AG141" s="8">
        <f t="shared" ref="AG141:AG155" si="311">AF141</f>
        <v>87316</v>
      </c>
      <c r="AH141" s="8">
        <f t="shared" ref="AH141:AH155" si="312">ROUNDUP(AG141*1.05,0)</f>
        <v>91682</v>
      </c>
      <c r="AI141" s="8">
        <f t="shared" ref="AI141:AI155" si="313">ROUNDUP(AH141*1.065,0)</f>
        <v>97642</v>
      </c>
      <c r="AJ141" s="8">
        <f t="shared" ref="AJ141:AJ155" si="314">ROUNDUP(AI141*1.055,0)</f>
        <v>103013</v>
      </c>
      <c r="AK141" s="114">
        <f t="shared" ref="AK141:AK155" si="315">ROUNDUP(AJ141*1.04,0)</f>
        <v>107134</v>
      </c>
      <c r="AL141" s="41">
        <v>77112</v>
      </c>
      <c r="AM141" s="4">
        <f t="shared" si="294"/>
        <v>77884</v>
      </c>
      <c r="AN141" s="2">
        <f t="shared" si="295"/>
        <v>78663</v>
      </c>
      <c r="AO141" s="16">
        <f t="shared" ref="AO141:AO155" si="316">ROUNDUP(AN141*1.01,0)</f>
        <v>79450</v>
      </c>
      <c r="AP141" s="8">
        <f t="shared" si="296"/>
        <v>80642</v>
      </c>
      <c r="AQ141" s="8">
        <f t="shared" si="297"/>
        <v>82860</v>
      </c>
      <c r="AR141" s="8">
        <f t="shared" si="297"/>
        <v>85139</v>
      </c>
      <c r="AS141" s="133">
        <f t="shared" ref="AS141:AS155" si="317">AR141</f>
        <v>85139</v>
      </c>
      <c r="AT141" s="133">
        <f t="shared" ref="AT141:AT155" si="318">ROUNDUP(AS141*1.05,0)</f>
        <v>89396</v>
      </c>
      <c r="AU141" s="108">
        <f t="shared" ref="AU141:AU155" si="319">ROUNDUP(AT141*1.065,0)</f>
        <v>95207</v>
      </c>
      <c r="AV141" s="8">
        <f t="shared" ref="AV141:AV155" si="320">ROUNDUP(AU141*1.055,0)</f>
        <v>100444</v>
      </c>
      <c r="AW141" s="114">
        <f t="shared" ref="AW141:AW155" si="321">ROUNDUP(AV141*1.04,0)</f>
        <v>104462</v>
      </c>
    </row>
    <row r="142" spans="1:49" x14ac:dyDescent="0.2">
      <c r="A142" s="132">
        <v>30</v>
      </c>
      <c r="B142" s="41">
        <v>77946</v>
      </c>
      <c r="C142" s="4">
        <f t="shared" si="285"/>
        <v>78726</v>
      </c>
      <c r="D142" s="4">
        <f t="shared" si="285"/>
        <v>79514</v>
      </c>
      <c r="E142" s="10">
        <f t="shared" si="298"/>
        <v>80310</v>
      </c>
      <c r="F142" s="8">
        <f t="shared" si="286"/>
        <v>81515</v>
      </c>
      <c r="G142" s="8">
        <f t="shared" si="287"/>
        <v>83757</v>
      </c>
      <c r="H142" s="8">
        <f t="shared" si="287"/>
        <v>86061</v>
      </c>
      <c r="I142" s="8">
        <f t="shared" si="299"/>
        <v>86061</v>
      </c>
      <c r="J142" s="8">
        <f t="shared" si="300"/>
        <v>90365</v>
      </c>
      <c r="K142" s="8">
        <f t="shared" si="301"/>
        <v>96239</v>
      </c>
      <c r="L142" s="8">
        <f t="shared" si="302"/>
        <v>101533</v>
      </c>
      <c r="M142" s="114">
        <f t="shared" si="303"/>
        <v>105595</v>
      </c>
      <c r="N142" s="41">
        <v>85173</v>
      </c>
      <c r="O142" s="4">
        <f t="shared" si="288"/>
        <v>86025</v>
      </c>
      <c r="P142" s="4">
        <f t="shared" si="288"/>
        <v>86886</v>
      </c>
      <c r="Q142" s="10">
        <f t="shared" si="304"/>
        <v>87755</v>
      </c>
      <c r="R142" s="8">
        <f t="shared" si="289"/>
        <v>89072</v>
      </c>
      <c r="S142" s="8">
        <f t="shared" si="290"/>
        <v>91522</v>
      </c>
      <c r="T142" s="8">
        <f t="shared" si="290"/>
        <v>94039</v>
      </c>
      <c r="U142" s="8">
        <f t="shared" si="305"/>
        <v>94039</v>
      </c>
      <c r="V142" s="8">
        <f t="shared" si="306"/>
        <v>98741</v>
      </c>
      <c r="W142" s="8">
        <f t="shared" si="307"/>
        <v>105160</v>
      </c>
      <c r="X142" s="8">
        <f t="shared" si="308"/>
        <v>110944</v>
      </c>
      <c r="Y142" s="114">
        <f t="shared" si="309"/>
        <v>115382</v>
      </c>
      <c r="Z142" s="41">
        <v>80977</v>
      </c>
      <c r="AA142" s="4">
        <f t="shared" si="291"/>
        <v>81787</v>
      </c>
      <c r="AB142" s="4">
        <f t="shared" si="291"/>
        <v>82605</v>
      </c>
      <c r="AC142" s="10">
        <f t="shared" si="310"/>
        <v>83432</v>
      </c>
      <c r="AD142" s="8">
        <f t="shared" si="292"/>
        <v>84684</v>
      </c>
      <c r="AE142" s="8">
        <f t="shared" si="293"/>
        <v>87013</v>
      </c>
      <c r="AF142" s="8">
        <f t="shared" si="293"/>
        <v>89406</v>
      </c>
      <c r="AG142" s="8">
        <f t="shared" si="311"/>
        <v>89406</v>
      </c>
      <c r="AH142" s="8">
        <f t="shared" si="312"/>
        <v>93877</v>
      </c>
      <c r="AI142" s="8">
        <f t="shared" si="313"/>
        <v>99980</v>
      </c>
      <c r="AJ142" s="8">
        <f t="shared" si="314"/>
        <v>105479</v>
      </c>
      <c r="AK142" s="114">
        <f t="shared" si="315"/>
        <v>109699</v>
      </c>
      <c r="AL142" s="41">
        <v>78999</v>
      </c>
      <c r="AM142" s="4">
        <f t="shared" si="294"/>
        <v>79789</v>
      </c>
      <c r="AN142" s="2">
        <f t="shared" si="295"/>
        <v>80587</v>
      </c>
      <c r="AO142" s="16">
        <f t="shared" si="316"/>
        <v>81393</v>
      </c>
      <c r="AP142" s="8">
        <f t="shared" si="296"/>
        <v>82614</v>
      </c>
      <c r="AQ142" s="8">
        <f t="shared" si="297"/>
        <v>84886</v>
      </c>
      <c r="AR142" s="8">
        <f t="shared" si="297"/>
        <v>87221</v>
      </c>
      <c r="AS142" s="133">
        <f t="shared" si="317"/>
        <v>87221</v>
      </c>
      <c r="AT142" s="133">
        <f t="shared" si="318"/>
        <v>91583</v>
      </c>
      <c r="AU142" s="108">
        <f t="shared" si="319"/>
        <v>97536</v>
      </c>
      <c r="AV142" s="8">
        <f t="shared" si="320"/>
        <v>102901</v>
      </c>
      <c r="AW142" s="114">
        <f t="shared" si="321"/>
        <v>107018</v>
      </c>
    </row>
    <row r="143" spans="1:49" x14ac:dyDescent="0.2">
      <c r="A143" s="132">
        <v>31</v>
      </c>
      <c r="B143" s="41">
        <v>79872</v>
      </c>
      <c r="C143" s="2">
        <f t="shared" si="285"/>
        <v>80671</v>
      </c>
      <c r="D143" s="2">
        <f t="shared" si="285"/>
        <v>81478</v>
      </c>
      <c r="E143" s="10">
        <f t="shared" si="298"/>
        <v>82293</v>
      </c>
      <c r="F143" s="8">
        <f t="shared" si="286"/>
        <v>83528</v>
      </c>
      <c r="G143" s="8">
        <f t="shared" si="287"/>
        <v>85826</v>
      </c>
      <c r="H143" s="8">
        <f t="shared" si="287"/>
        <v>88187</v>
      </c>
      <c r="I143" s="8">
        <f t="shared" si="299"/>
        <v>88187</v>
      </c>
      <c r="J143" s="8">
        <f t="shared" si="300"/>
        <v>92597</v>
      </c>
      <c r="K143" s="8">
        <f t="shared" si="301"/>
        <v>98616</v>
      </c>
      <c r="L143" s="8">
        <f t="shared" si="302"/>
        <v>104040</v>
      </c>
      <c r="M143" s="114">
        <f t="shared" si="303"/>
        <v>108202</v>
      </c>
      <c r="N143" s="41">
        <v>87101</v>
      </c>
      <c r="O143" s="2">
        <f t="shared" si="288"/>
        <v>87973</v>
      </c>
      <c r="P143" s="2">
        <f t="shared" si="288"/>
        <v>88853</v>
      </c>
      <c r="Q143" s="10">
        <f t="shared" si="304"/>
        <v>89742</v>
      </c>
      <c r="R143" s="8">
        <f t="shared" si="289"/>
        <v>91089</v>
      </c>
      <c r="S143" s="8">
        <f t="shared" si="290"/>
        <v>93594</v>
      </c>
      <c r="T143" s="8">
        <f t="shared" si="290"/>
        <v>96168</v>
      </c>
      <c r="U143" s="8">
        <f t="shared" si="305"/>
        <v>96168</v>
      </c>
      <c r="V143" s="8">
        <f t="shared" si="306"/>
        <v>100977</v>
      </c>
      <c r="W143" s="8">
        <f t="shared" si="307"/>
        <v>107541</v>
      </c>
      <c r="X143" s="8">
        <f t="shared" si="308"/>
        <v>113456</v>
      </c>
      <c r="Y143" s="114">
        <f t="shared" si="309"/>
        <v>117995</v>
      </c>
      <c r="Z143" s="41">
        <v>82908</v>
      </c>
      <c r="AA143" s="2">
        <f t="shared" si="291"/>
        <v>83738</v>
      </c>
      <c r="AB143" s="2">
        <f t="shared" si="291"/>
        <v>84576</v>
      </c>
      <c r="AC143" s="10">
        <f t="shared" si="310"/>
        <v>85422</v>
      </c>
      <c r="AD143" s="8">
        <f t="shared" si="292"/>
        <v>86704</v>
      </c>
      <c r="AE143" s="8">
        <f t="shared" si="293"/>
        <v>89089</v>
      </c>
      <c r="AF143" s="8">
        <f t="shared" si="293"/>
        <v>91539</v>
      </c>
      <c r="AG143" s="8">
        <f t="shared" si="311"/>
        <v>91539</v>
      </c>
      <c r="AH143" s="8">
        <f t="shared" si="312"/>
        <v>96116</v>
      </c>
      <c r="AI143" s="8">
        <f t="shared" si="313"/>
        <v>102364</v>
      </c>
      <c r="AJ143" s="8">
        <f t="shared" si="314"/>
        <v>107995</v>
      </c>
      <c r="AK143" s="114">
        <f t="shared" si="315"/>
        <v>112315</v>
      </c>
      <c r="AL143" s="41">
        <v>80932</v>
      </c>
      <c r="AM143" s="2">
        <f t="shared" si="294"/>
        <v>81742</v>
      </c>
      <c r="AN143" s="2">
        <f t="shared" si="295"/>
        <v>82560</v>
      </c>
      <c r="AO143" s="16">
        <f t="shared" si="316"/>
        <v>83386</v>
      </c>
      <c r="AP143" s="8">
        <f t="shared" si="296"/>
        <v>84637</v>
      </c>
      <c r="AQ143" s="8">
        <f t="shared" si="297"/>
        <v>86965</v>
      </c>
      <c r="AR143" s="8">
        <f t="shared" si="297"/>
        <v>89357</v>
      </c>
      <c r="AS143" s="133">
        <f t="shared" si="317"/>
        <v>89357</v>
      </c>
      <c r="AT143" s="133">
        <f t="shared" si="318"/>
        <v>93825</v>
      </c>
      <c r="AU143" s="108">
        <f t="shared" si="319"/>
        <v>99924</v>
      </c>
      <c r="AV143" s="8">
        <f t="shared" si="320"/>
        <v>105420</v>
      </c>
      <c r="AW143" s="114">
        <f t="shared" si="321"/>
        <v>109637</v>
      </c>
    </row>
    <row r="144" spans="1:49" x14ac:dyDescent="0.2">
      <c r="A144" s="132">
        <v>32</v>
      </c>
      <c r="B144" s="41">
        <v>81857</v>
      </c>
      <c r="C144" s="2">
        <f t="shared" si="285"/>
        <v>82676</v>
      </c>
      <c r="D144" s="2">
        <f t="shared" si="285"/>
        <v>83503</v>
      </c>
      <c r="E144" s="10">
        <f t="shared" si="298"/>
        <v>84339</v>
      </c>
      <c r="F144" s="8">
        <f t="shared" si="286"/>
        <v>85605</v>
      </c>
      <c r="G144" s="8">
        <f t="shared" si="287"/>
        <v>87960</v>
      </c>
      <c r="H144" s="8">
        <f t="shared" si="287"/>
        <v>90379</v>
      </c>
      <c r="I144" s="8">
        <f t="shared" si="299"/>
        <v>90379</v>
      </c>
      <c r="J144" s="8">
        <f t="shared" si="300"/>
        <v>94898</v>
      </c>
      <c r="K144" s="8">
        <f t="shared" si="301"/>
        <v>101067</v>
      </c>
      <c r="L144" s="8">
        <f t="shared" si="302"/>
        <v>106626</v>
      </c>
      <c r="M144" s="114">
        <f t="shared" si="303"/>
        <v>110892</v>
      </c>
      <c r="N144" s="41">
        <v>89083</v>
      </c>
      <c r="O144" s="2">
        <f t="shared" si="288"/>
        <v>89974</v>
      </c>
      <c r="P144" s="2">
        <f t="shared" si="288"/>
        <v>90874</v>
      </c>
      <c r="Q144" s="10">
        <f t="shared" si="304"/>
        <v>91783</v>
      </c>
      <c r="R144" s="8">
        <f t="shared" si="289"/>
        <v>93160</v>
      </c>
      <c r="S144" s="8">
        <f t="shared" si="290"/>
        <v>95722</v>
      </c>
      <c r="T144" s="8">
        <f t="shared" si="290"/>
        <v>98355</v>
      </c>
      <c r="U144" s="8">
        <f t="shared" si="305"/>
        <v>98355</v>
      </c>
      <c r="V144" s="8">
        <f t="shared" si="306"/>
        <v>103273</v>
      </c>
      <c r="W144" s="8">
        <f t="shared" si="307"/>
        <v>109986</v>
      </c>
      <c r="X144" s="8">
        <f t="shared" si="308"/>
        <v>116036</v>
      </c>
      <c r="Y144" s="114">
        <f t="shared" si="309"/>
        <v>120678</v>
      </c>
      <c r="Z144" s="41">
        <v>84888</v>
      </c>
      <c r="AA144" s="2">
        <f t="shared" si="291"/>
        <v>85737</v>
      </c>
      <c r="AB144" s="2">
        <f t="shared" si="291"/>
        <v>86595</v>
      </c>
      <c r="AC144" s="10">
        <f t="shared" si="310"/>
        <v>87461</v>
      </c>
      <c r="AD144" s="8">
        <f t="shared" si="292"/>
        <v>88773</v>
      </c>
      <c r="AE144" s="8">
        <f t="shared" si="293"/>
        <v>91215</v>
      </c>
      <c r="AF144" s="8">
        <f t="shared" si="293"/>
        <v>93724</v>
      </c>
      <c r="AG144" s="8">
        <f t="shared" si="311"/>
        <v>93724</v>
      </c>
      <c r="AH144" s="8">
        <f t="shared" si="312"/>
        <v>98411</v>
      </c>
      <c r="AI144" s="8">
        <f t="shared" si="313"/>
        <v>104808</v>
      </c>
      <c r="AJ144" s="8">
        <f t="shared" si="314"/>
        <v>110573</v>
      </c>
      <c r="AK144" s="114">
        <f t="shared" si="315"/>
        <v>114996</v>
      </c>
      <c r="AL144" s="41">
        <v>82917</v>
      </c>
      <c r="AM144" s="2">
        <f t="shared" si="294"/>
        <v>83747</v>
      </c>
      <c r="AN144" s="2">
        <f t="shared" si="295"/>
        <v>84585</v>
      </c>
      <c r="AO144" s="16">
        <f t="shared" si="316"/>
        <v>85431</v>
      </c>
      <c r="AP144" s="8">
        <f t="shared" si="296"/>
        <v>86713</v>
      </c>
      <c r="AQ144" s="8">
        <f t="shared" si="297"/>
        <v>89098</v>
      </c>
      <c r="AR144" s="8">
        <f t="shared" si="297"/>
        <v>91549</v>
      </c>
      <c r="AS144" s="133">
        <f t="shared" si="317"/>
        <v>91549</v>
      </c>
      <c r="AT144" s="133">
        <f t="shared" si="318"/>
        <v>96127</v>
      </c>
      <c r="AU144" s="108">
        <f t="shared" si="319"/>
        <v>102376</v>
      </c>
      <c r="AV144" s="8">
        <f t="shared" si="320"/>
        <v>108007</v>
      </c>
      <c r="AW144" s="114">
        <f t="shared" si="321"/>
        <v>112328</v>
      </c>
    </row>
    <row r="145" spans="1:49" x14ac:dyDescent="0.2">
      <c r="A145" s="132">
        <v>33</v>
      </c>
      <c r="B145" s="41">
        <v>83892</v>
      </c>
      <c r="C145" s="2">
        <f t="shared" si="285"/>
        <v>84731</v>
      </c>
      <c r="D145" s="2">
        <f t="shared" si="285"/>
        <v>85579</v>
      </c>
      <c r="E145" s="10">
        <f t="shared" si="298"/>
        <v>86435</v>
      </c>
      <c r="F145" s="8">
        <f t="shared" si="286"/>
        <v>87732</v>
      </c>
      <c r="G145" s="8">
        <f t="shared" si="287"/>
        <v>90145</v>
      </c>
      <c r="H145" s="8">
        <f t="shared" si="287"/>
        <v>92624</v>
      </c>
      <c r="I145" s="8">
        <f t="shared" si="299"/>
        <v>92624</v>
      </c>
      <c r="J145" s="8">
        <f t="shared" si="300"/>
        <v>97256</v>
      </c>
      <c r="K145" s="8">
        <f t="shared" si="301"/>
        <v>103578</v>
      </c>
      <c r="L145" s="8">
        <f t="shared" si="302"/>
        <v>109275</v>
      </c>
      <c r="M145" s="114">
        <f t="shared" si="303"/>
        <v>113646</v>
      </c>
      <c r="N145" s="41">
        <v>91118</v>
      </c>
      <c r="O145" s="2">
        <f t="shared" si="288"/>
        <v>92030</v>
      </c>
      <c r="P145" s="2">
        <f t="shared" si="288"/>
        <v>92951</v>
      </c>
      <c r="Q145" s="10">
        <f t="shared" si="304"/>
        <v>93881</v>
      </c>
      <c r="R145" s="8">
        <f t="shared" si="289"/>
        <v>95290</v>
      </c>
      <c r="S145" s="8">
        <f t="shared" si="290"/>
        <v>97911</v>
      </c>
      <c r="T145" s="8">
        <f t="shared" si="290"/>
        <v>100604</v>
      </c>
      <c r="U145" s="8">
        <f t="shared" si="305"/>
        <v>100604</v>
      </c>
      <c r="V145" s="8">
        <f t="shared" si="306"/>
        <v>105635</v>
      </c>
      <c r="W145" s="8">
        <f t="shared" si="307"/>
        <v>112502</v>
      </c>
      <c r="X145" s="8">
        <f t="shared" si="308"/>
        <v>118690</v>
      </c>
      <c r="Y145" s="114">
        <f t="shared" si="309"/>
        <v>123438</v>
      </c>
      <c r="Z145" s="41">
        <v>86927</v>
      </c>
      <c r="AA145" s="2">
        <f t="shared" si="291"/>
        <v>87797</v>
      </c>
      <c r="AB145" s="2">
        <f t="shared" si="291"/>
        <v>88675</v>
      </c>
      <c r="AC145" s="10">
        <f t="shared" si="310"/>
        <v>89562</v>
      </c>
      <c r="AD145" s="8">
        <f t="shared" si="292"/>
        <v>90906</v>
      </c>
      <c r="AE145" s="8">
        <f t="shared" si="293"/>
        <v>93406</v>
      </c>
      <c r="AF145" s="8">
        <f t="shared" si="293"/>
        <v>95975</v>
      </c>
      <c r="AG145" s="8">
        <f t="shared" si="311"/>
        <v>95975</v>
      </c>
      <c r="AH145" s="8">
        <f t="shared" si="312"/>
        <v>100774</v>
      </c>
      <c r="AI145" s="8">
        <f t="shared" si="313"/>
        <v>107325</v>
      </c>
      <c r="AJ145" s="8">
        <f t="shared" si="314"/>
        <v>113228</v>
      </c>
      <c r="AK145" s="114">
        <f t="shared" si="315"/>
        <v>117758</v>
      </c>
      <c r="AL145" s="41">
        <v>84951</v>
      </c>
      <c r="AM145" s="2">
        <f t="shared" si="294"/>
        <v>85801</v>
      </c>
      <c r="AN145" s="2">
        <f t="shared" si="295"/>
        <v>86660</v>
      </c>
      <c r="AO145" s="16">
        <f t="shared" si="316"/>
        <v>87527</v>
      </c>
      <c r="AP145" s="8">
        <f t="shared" si="296"/>
        <v>88840</v>
      </c>
      <c r="AQ145" s="8">
        <f t="shared" si="297"/>
        <v>91284</v>
      </c>
      <c r="AR145" s="8">
        <f t="shared" si="297"/>
        <v>93795</v>
      </c>
      <c r="AS145" s="133">
        <f t="shared" si="317"/>
        <v>93795</v>
      </c>
      <c r="AT145" s="133">
        <f t="shared" si="318"/>
        <v>98485</v>
      </c>
      <c r="AU145" s="108">
        <f t="shared" si="319"/>
        <v>104887</v>
      </c>
      <c r="AV145" s="8">
        <f t="shared" si="320"/>
        <v>110656</v>
      </c>
      <c r="AW145" s="114">
        <f t="shared" si="321"/>
        <v>115083</v>
      </c>
    </row>
    <row r="146" spans="1:49" x14ac:dyDescent="0.2">
      <c r="A146" s="132">
        <v>34</v>
      </c>
      <c r="B146" s="41">
        <v>85965</v>
      </c>
      <c r="C146" s="2">
        <f t="shared" si="285"/>
        <v>86825</v>
      </c>
      <c r="D146" s="2">
        <f t="shared" si="285"/>
        <v>87694</v>
      </c>
      <c r="E146" s="10">
        <f t="shared" si="298"/>
        <v>88571</v>
      </c>
      <c r="F146" s="8">
        <f t="shared" si="286"/>
        <v>89900</v>
      </c>
      <c r="G146" s="8">
        <f t="shared" si="287"/>
        <v>92373</v>
      </c>
      <c r="H146" s="8">
        <f t="shared" si="287"/>
        <v>94914</v>
      </c>
      <c r="I146" s="8">
        <f t="shared" si="299"/>
        <v>94914</v>
      </c>
      <c r="J146" s="8">
        <f t="shared" si="300"/>
        <v>99660</v>
      </c>
      <c r="K146" s="8">
        <f t="shared" si="301"/>
        <v>106138</v>
      </c>
      <c r="L146" s="8">
        <f t="shared" si="302"/>
        <v>111976</v>
      </c>
      <c r="M146" s="114">
        <f t="shared" si="303"/>
        <v>116456</v>
      </c>
      <c r="N146" s="41">
        <v>93193</v>
      </c>
      <c r="O146" s="2">
        <f t="shared" si="288"/>
        <v>94125</v>
      </c>
      <c r="P146" s="2">
        <f t="shared" si="288"/>
        <v>95067</v>
      </c>
      <c r="Q146" s="10">
        <f t="shared" si="304"/>
        <v>96018</v>
      </c>
      <c r="R146" s="8">
        <f t="shared" si="289"/>
        <v>97459</v>
      </c>
      <c r="S146" s="8">
        <f t="shared" si="290"/>
        <v>100140</v>
      </c>
      <c r="T146" s="8">
        <f t="shared" si="290"/>
        <v>102894</v>
      </c>
      <c r="U146" s="8">
        <f t="shared" si="305"/>
        <v>102894</v>
      </c>
      <c r="V146" s="8">
        <f t="shared" si="306"/>
        <v>108039</v>
      </c>
      <c r="W146" s="8">
        <f t="shared" si="307"/>
        <v>115062</v>
      </c>
      <c r="X146" s="8">
        <f t="shared" si="308"/>
        <v>121391</v>
      </c>
      <c r="Y146" s="114">
        <f t="shared" si="309"/>
        <v>126247</v>
      </c>
      <c r="Z146" s="41">
        <v>89000</v>
      </c>
      <c r="AA146" s="2">
        <f t="shared" si="291"/>
        <v>89890</v>
      </c>
      <c r="AB146" s="2">
        <f t="shared" si="291"/>
        <v>90789</v>
      </c>
      <c r="AC146" s="10">
        <f t="shared" si="310"/>
        <v>91697</v>
      </c>
      <c r="AD146" s="8">
        <f t="shared" si="292"/>
        <v>93073</v>
      </c>
      <c r="AE146" s="8">
        <f t="shared" si="293"/>
        <v>95633</v>
      </c>
      <c r="AF146" s="8">
        <f t="shared" si="293"/>
        <v>98263</v>
      </c>
      <c r="AG146" s="8">
        <f t="shared" si="311"/>
        <v>98263</v>
      </c>
      <c r="AH146" s="8">
        <f t="shared" si="312"/>
        <v>103177</v>
      </c>
      <c r="AI146" s="8">
        <f t="shared" si="313"/>
        <v>109884</v>
      </c>
      <c r="AJ146" s="8">
        <f t="shared" si="314"/>
        <v>115928</v>
      </c>
      <c r="AK146" s="114">
        <f t="shared" si="315"/>
        <v>120566</v>
      </c>
      <c r="AL146" s="41">
        <v>87025</v>
      </c>
      <c r="AM146" s="2">
        <f t="shared" si="294"/>
        <v>87896</v>
      </c>
      <c r="AN146" s="2">
        <f t="shared" si="295"/>
        <v>88775</v>
      </c>
      <c r="AO146" s="16">
        <f t="shared" si="316"/>
        <v>89663</v>
      </c>
      <c r="AP146" s="8">
        <f t="shared" si="296"/>
        <v>91008</v>
      </c>
      <c r="AQ146" s="8">
        <f t="shared" si="297"/>
        <v>93511</v>
      </c>
      <c r="AR146" s="8">
        <f t="shared" si="297"/>
        <v>96083</v>
      </c>
      <c r="AS146" s="133">
        <f t="shared" si="317"/>
        <v>96083</v>
      </c>
      <c r="AT146" s="133">
        <f t="shared" si="318"/>
        <v>100888</v>
      </c>
      <c r="AU146" s="108">
        <f t="shared" si="319"/>
        <v>107446</v>
      </c>
      <c r="AV146" s="8">
        <f t="shared" si="320"/>
        <v>113356</v>
      </c>
      <c r="AW146" s="114">
        <f t="shared" si="321"/>
        <v>117891</v>
      </c>
    </row>
    <row r="147" spans="1:49" x14ac:dyDescent="0.2">
      <c r="A147" s="132">
        <v>35</v>
      </c>
      <c r="B147" s="41">
        <v>88102</v>
      </c>
      <c r="C147" s="2">
        <f t="shared" si="285"/>
        <v>88984</v>
      </c>
      <c r="D147" s="2">
        <f t="shared" si="285"/>
        <v>89874</v>
      </c>
      <c r="E147" s="10">
        <f t="shared" si="298"/>
        <v>90773</v>
      </c>
      <c r="F147" s="8">
        <f t="shared" si="286"/>
        <v>92135</v>
      </c>
      <c r="G147" s="8">
        <f t="shared" si="287"/>
        <v>94669</v>
      </c>
      <c r="H147" s="8">
        <f t="shared" si="287"/>
        <v>97273</v>
      </c>
      <c r="I147" s="8">
        <f t="shared" si="299"/>
        <v>97273</v>
      </c>
      <c r="J147" s="8">
        <f t="shared" si="300"/>
        <v>102137</v>
      </c>
      <c r="K147" s="8">
        <f t="shared" si="301"/>
        <v>108776</v>
      </c>
      <c r="L147" s="8">
        <f t="shared" si="302"/>
        <v>114759</v>
      </c>
      <c r="M147" s="114">
        <f t="shared" si="303"/>
        <v>119350</v>
      </c>
      <c r="N147" s="41">
        <v>95330</v>
      </c>
      <c r="O147" s="2">
        <f t="shared" si="288"/>
        <v>96284</v>
      </c>
      <c r="P147" s="2">
        <f t="shared" si="288"/>
        <v>97247</v>
      </c>
      <c r="Q147" s="10">
        <f t="shared" si="304"/>
        <v>98220</v>
      </c>
      <c r="R147" s="8">
        <f t="shared" si="289"/>
        <v>99694</v>
      </c>
      <c r="S147" s="8">
        <f t="shared" si="290"/>
        <v>102436</v>
      </c>
      <c r="T147" s="8">
        <f t="shared" si="290"/>
        <v>105253</v>
      </c>
      <c r="U147" s="8">
        <f t="shared" si="305"/>
        <v>105253</v>
      </c>
      <c r="V147" s="8">
        <f t="shared" si="306"/>
        <v>110516</v>
      </c>
      <c r="W147" s="8">
        <f t="shared" si="307"/>
        <v>117700</v>
      </c>
      <c r="X147" s="8">
        <f t="shared" si="308"/>
        <v>124174</v>
      </c>
      <c r="Y147" s="114">
        <f t="shared" si="309"/>
        <v>129141</v>
      </c>
      <c r="Z147" s="41">
        <v>91134</v>
      </c>
      <c r="AA147" s="2">
        <f t="shared" si="291"/>
        <v>92046</v>
      </c>
      <c r="AB147" s="2">
        <f t="shared" si="291"/>
        <v>92967</v>
      </c>
      <c r="AC147" s="10">
        <f t="shared" si="310"/>
        <v>93897</v>
      </c>
      <c r="AD147" s="8">
        <f t="shared" si="292"/>
        <v>95306</v>
      </c>
      <c r="AE147" s="8">
        <f t="shared" si="293"/>
        <v>97927</v>
      </c>
      <c r="AF147" s="8">
        <f t="shared" si="293"/>
        <v>100620</v>
      </c>
      <c r="AG147" s="8">
        <f t="shared" si="311"/>
        <v>100620</v>
      </c>
      <c r="AH147" s="8">
        <f t="shared" si="312"/>
        <v>105651</v>
      </c>
      <c r="AI147" s="8">
        <f t="shared" si="313"/>
        <v>112519</v>
      </c>
      <c r="AJ147" s="8">
        <f t="shared" si="314"/>
        <v>118708</v>
      </c>
      <c r="AK147" s="114">
        <f t="shared" si="315"/>
        <v>123457</v>
      </c>
      <c r="AL147" s="41">
        <v>89162</v>
      </c>
      <c r="AM147" s="2">
        <f t="shared" si="294"/>
        <v>90054</v>
      </c>
      <c r="AN147" s="2">
        <f t="shared" si="295"/>
        <v>90955</v>
      </c>
      <c r="AO147" s="16">
        <f t="shared" si="316"/>
        <v>91865</v>
      </c>
      <c r="AP147" s="8">
        <f t="shared" si="296"/>
        <v>93243</v>
      </c>
      <c r="AQ147" s="8">
        <f t="shared" si="297"/>
        <v>95808</v>
      </c>
      <c r="AR147" s="8">
        <f t="shared" si="297"/>
        <v>98443</v>
      </c>
      <c r="AS147" s="133">
        <f t="shared" si="317"/>
        <v>98443</v>
      </c>
      <c r="AT147" s="133">
        <f t="shared" si="318"/>
        <v>103366</v>
      </c>
      <c r="AU147" s="108">
        <f t="shared" si="319"/>
        <v>110085</v>
      </c>
      <c r="AV147" s="8">
        <f t="shared" si="320"/>
        <v>116140</v>
      </c>
      <c r="AW147" s="114">
        <f t="shared" si="321"/>
        <v>120786</v>
      </c>
    </row>
    <row r="148" spans="1:49" x14ac:dyDescent="0.2">
      <c r="A148" s="132">
        <v>36</v>
      </c>
      <c r="B148" s="41">
        <v>90284</v>
      </c>
      <c r="C148" s="2">
        <f t="shared" si="285"/>
        <v>91187</v>
      </c>
      <c r="D148" s="2">
        <f t="shared" si="285"/>
        <v>92099</v>
      </c>
      <c r="E148" s="10">
        <f t="shared" si="298"/>
        <v>93020</v>
      </c>
      <c r="F148" s="8">
        <f t="shared" si="286"/>
        <v>94416</v>
      </c>
      <c r="G148" s="8">
        <f t="shared" si="287"/>
        <v>97013</v>
      </c>
      <c r="H148" s="8">
        <f t="shared" si="287"/>
        <v>99681</v>
      </c>
      <c r="I148" s="8">
        <f t="shared" si="299"/>
        <v>99681</v>
      </c>
      <c r="J148" s="8">
        <f t="shared" si="300"/>
        <v>104666</v>
      </c>
      <c r="K148" s="8">
        <f t="shared" si="301"/>
        <v>111470</v>
      </c>
      <c r="L148" s="8">
        <f t="shared" si="302"/>
        <v>117601</v>
      </c>
      <c r="M148" s="114">
        <f t="shared" si="303"/>
        <v>122306</v>
      </c>
      <c r="N148" s="41">
        <v>97508</v>
      </c>
      <c r="O148" s="2">
        <f t="shared" si="288"/>
        <v>98484</v>
      </c>
      <c r="P148" s="2">
        <f t="shared" si="288"/>
        <v>99469</v>
      </c>
      <c r="Q148" s="10">
        <f t="shared" si="304"/>
        <v>100464</v>
      </c>
      <c r="R148" s="8">
        <f t="shared" si="289"/>
        <v>101971</v>
      </c>
      <c r="S148" s="8">
        <f t="shared" si="290"/>
        <v>104776</v>
      </c>
      <c r="T148" s="8">
        <f t="shared" si="290"/>
        <v>107658</v>
      </c>
      <c r="U148" s="8">
        <f t="shared" si="305"/>
        <v>107658</v>
      </c>
      <c r="V148" s="8">
        <f t="shared" si="306"/>
        <v>113041</v>
      </c>
      <c r="W148" s="8">
        <f t="shared" si="307"/>
        <v>120389</v>
      </c>
      <c r="X148" s="8">
        <f t="shared" si="308"/>
        <v>127011</v>
      </c>
      <c r="Y148" s="114">
        <f t="shared" si="309"/>
        <v>132092</v>
      </c>
      <c r="Z148" s="41">
        <v>93312</v>
      </c>
      <c r="AA148" s="2">
        <f t="shared" si="291"/>
        <v>94246</v>
      </c>
      <c r="AB148" s="2">
        <f t="shared" si="291"/>
        <v>95189</v>
      </c>
      <c r="AC148" s="10">
        <f t="shared" si="310"/>
        <v>96141</v>
      </c>
      <c r="AD148" s="8">
        <f t="shared" si="292"/>
        <v>97584</v>
      </c>
      <c r="AE148" s="8">
        <f t="shared" si="293"/>
        <v>100268</v>
      </c>
      <c r="AF148" s="8">
        <f t="shared" si="293"/>
        <v>103026</v>
      </c>
      <c r="AG148" s="8">
        <f t="shared" si="311"/>
        <v>103026</v>
      </c>
      <c r="AH148" s="8">
        <f t="shared" si="312"/>
        <v>108178</v>
      </c>
      <c r="AI148" s="8">
        <f t="shared" si="313"/>
        <v>115210</v>
      </c>
      <c r="AJ148" s="8">
        <f t="shared" si="314"/>
        <v>121547</v>
      </c>
      <c r="AK148" s="114">
        <f t="shared" si="315"/>
        <v>126409</v>
      </c>
      <c r="AL148" s="41">
        <v>91340</v>
      </c>
      <c r="AM148" s="2">
        <f t="shared" si="294"/>
        <v>92254</v>
      </c>
      <c r="AN148" s="2">
        <f t="shared" si="295"/>
        <v>93177</v>
      </c>
      <c r="AO148" s="16">
        <f t="shared" si="316"/>
        <v>94109</v>
      </c>
      <c r="AP148" s="8">
        <f t="shared" si="296"/>
        <v>95521</v>
      </c>
      <c r="AQ148" s="8">
        <f t="shared" si="297"/>
        <v>98148</v>
      </c>
      <c r="AR148" s="8">
        <f t="shared" si="297"/>
        <v>100848</v>
      </c>
      <c r="AS148" s="133">
        <f t="shared" si="317"/>
        <v>100848</v>
      </c>
      <c r="AT148" s="133">
        <f t="shared" si="318"/>
        <v>105891</v>
      </c>
      <c r="AU148" s="108">
        <f t="shared" si="319"/>
        <v>112774</v>
      </c>
      <c r="AV148" s="8">
        <f t="shared" si="320"/>
        <v>118977</v>
      </c>
      <c r="AW148" s="114">
        <f t="shared" si="321"/>
        <v>123737</v>
      </c>
    </row>
    <row r="149" spans="1:49" x14ac:dyDescent="0.2">
      <c r="A149" s="132">
        <v>37</v>
      </c>
      <c r="B149" s="41">
        <v>92528</v>
      </c>
      <c r="C149" s="2">
        <f t="shared" si="285"/>
        <v>93454</v>
      </c>
      <c r="D149" s="2">
        <f t="shared" si="285"/>
        <v>94389</v>
      </c>
      <c r="E149" s="10">
        <f t="shared" si="298"/>
        <v>95333</v>
      </c>
      <c r="F149" s="8">
        <f t="shared" si="286"/>
        <v>96763</v>
      </c>
      <c r="G149" s="8">
        <f t="shared" si="287"/>
        <v>99424</v>
      </c>
      <c r="H149" s="8">
        <f t="shared" si="287"/>
        <v>102159</v>
      </c>
      <c r="I149" s="8">
        <f t="shared" si="299"/>
        <v>102159</v>
      </c>
      <c r="J149" s="8">
        <f t="shared" si="300"/>
        <v>107267</v>
      </c>
      <c r="K149" s="8">
        <f t="shared" si="301"/>
        <v>114240</v>
      </c>
      <c r="L149" s="8">
        <f t="shared" si="302"/>
        <v>120524</v>
      </c>
      <c r="M149" s="114">
        <f t="shared" si="303"/>
        <v>125345</v>
      </c>
      <c r="N149" s="41">
        <v>99759</v>
      </c>
      <c r="O149" s="2">
        <f t="shared" si="288"/>
        <v>100757</v>
      </c>
      <c r="P149" s="2">
        <f t="shared" si="288"/>
        <v>101765</v>
      </c>
      <c r="Q149" s="10">
        <f t="shared" si="304"/>
        <v>102783</v>
      </c>
      <c r="R149" s="8">
        <f t="shared" si="289"/>
        <v>104325</v>
      </c>
      <c r="S149" s="8">
        <f t="shared" si="290"/>
        <v>107194</v>
      </c>
      <c r="T149" s="8">
        <f t="shared" si="290"/>
        <v>110142</v>
      </c>
      <c r="U149" s="8">
        <f t="shared" si="305"/>
        <v>110142</v>
      </c>
      <c r="V149" s="8">
        <f t="shared" si="306"/>
        <v>115650</v>
      </c>
      <c r="W149" s="8">
        <f t="shared" si="307"/>
        <v>123168</v>
      </c>
      <c r="X149" s="8">
        <f t="shared" si="308"/>
        <v>129943</v>
      </c>
      <c r="Y149" s="114">
        <f t="shared" si="309"/>
        <v>135141</v>
      </c>
      <c r="Z149" s="41">
        <v>95562</v>
      </c>
      <c r="AA149" s="2">
        <f t="shared" si="291"/>
        <v>96518</v>
      </c>
      <c r="AB149" s="2">
        <f t="shared" si="291"/>
        <v>97484</v>
      </c>
      <c r="AC149" s="10">
        <f t="shared" si="310"/>
        <v>98459</v>
      </c>
      <c r="AD149" s="8">
        <f t="shared" si="292"/>
        <v>99936</v>
      </c>
      <c r="AE149" s="8">
        <f t="shared" si="293"/>
        <v>102685</v>
      </c>
      <c r="AF149" s="8">
        <f t="shared" si="293"/>
        <v>105509</v>
      </c>
      <c r="AG149" s="8">
        <f t="shared" si="311"/>
        <v>105509</v>
      </c>
      <c r="AH149" s="8">
        <f t="shared" si="312"/>
        <v>110785</v>
      </c>
      <c r="AI149" s="8">
        <f t="shared" si="313"/>
        <v>117987</v>
      </c>
      <c r="AJ149" s="8">
        <f t="shared" si="314"/>
        <v>124477</v>
      </c>
      <c r="AK149" s="114">
        <f t="shared" si="315"/>
        <v>129457</v>
      </c>
      <c r="AL149" s="41">
        <v>93585</v>
      </c>
      <c r="AM149" s="2">
        <f t="shared" si="294"/>
        <v>94521</v>
      </c>
      <c r="AN149" s="2">
        <f t="shared" si="295"/>
        <v>95467</v>
      </c>
      <c r="AO149" s="16">
        <f t="shared" si="316"/>
        <v>96422</v>
      </c>
      <c r="AP149" s="8">
        <f t="shared" si="296"/>
        <v>97869</v>
      </c>
      <c r="AQ149" s="8">
        <f t="shared" si="297"/>
        <v>100561</v>
      </c>
      <c r="AR149" s="8">
        <f t="shared" si="297"/>
        <v>103327</v>
      </c>
      <c r="AS149" s="133">
        <f t="shared" si="317"/>
        <v>103327</v>
      </c>
      <c r="AT149" s="133">
        <f t="shared" si="318"/>
        <v>108494</v>
      </c>
      <c r="AU149" s="108">
        <f t="shared" si="319"/>
        <v>115547</v>
      </c>
      <c r="AV149" s="8">
        <f t="shared" si="320"/>
        <v>121903</v>
      </c>
      <c r="AW149" s="114">
        <f t="shared" si="321"/>
        <v>126780</v>
      </c>
    </row>
    <row r="150" spans="1:49" x14ac:dyDescent="0.2">
      <c r="A150" s="132">
        <v>38</v>
      </c>
      <c r="B150" s="41">
        <v>94817</v>
      </c>
      <c r="C150" s="2">
        <f t="shared" si="285"/>
        <v>95766</v>
      </c>
      <c r="D150" s="2">
        <f t="shared" si="285"/>
        <v>96724</v>
      </c>
      <c r="E150" s="10">
        <f t="shared" si="298"/>
        <v>97692</v>
      </c>
      <c r="F150" s="8">
        <f t="shared" si="286"/>
        <v>99158</v>
      </c>
      <c r="G150" s="8">
        <f t="shared" si="287"/>
        <v>101885</v>
      </c>
      <c r="H150" s="8">
        <f t="shared" si="287"/>
        <v>104687</v>
      </c>
      <c r="I150" s="8">
        <f t="shared" si="299"/>
        <v>104687</v>
      </c>
      <c r="J150" s="8">
        <f t="shared" si="300"/>
        <v>109922</v>
      </c>
      <c r="K150" s="8">
        <f t="shared" si="301"/>
        <v>117067</v>
      </c>
      <c r="L150" s="8">
        <f t="shared" si="302"/>
        <v>123506</v>
      </c>
      <c r="M150" s="114">
        <f t="shared" si="303"/>
        <v>128447</v>
      </c>
      <c r="N150" s="41">
        <v>102042</v>
      </c>
      <c r="O150" s="2">
        <f t="shared" si="288"/>
        <v>103063</v>
      </c>
      <c r="P150" s="2">
        <f t="shared" si="288"/>
        <v>104094</v>
      </c>
      <c r="Q150" s="10">
        <f t="shared" si="304"/>
        <v>105135</v>
      </c>
      <c r="R150" s="8">
        <f t="shared" si="289"/>
        <v>106713</v>
      </c>
      <c r="S150" s="8">
        <f t="shared" si="290"/>
        <v>109648</v>
      </c>
      <c r="T150" s="8">
        <f t="shared" si="290"/>
        <v>112664</v>
      </c>
      <c r="U150" s="8">
        <f t="shared" si="305"/>
        <v>112664</v>
      </c>
      <c r="V150" s="8">
        <f t="shared" si="306"/>
        <v>118298</v>
      </c>
      <c r="W150" s="8">
        <f t="shared" si="307"/>
        <v>125988</v>
      </c>
      <c r="X150" s="8">
        <f t="shared" si="308"/>
        <v>132918</v>
      </c>
      <c r="Y150" s="114">
        <f t="shared" si="309"/>
        <v>138235</v>
      </c>
      <c r="Z150" s="41">
        <v>97850</v>
      </c>
      <c r="AA150" s="2">
        <f t="shared" si="291"/>
        <v>98829</v>
      </c>
      <c r="AB150" s="2">
        <f t="shared" si="291"/>
        <v>99818</v>
      </c>
      <c r="AC150" s="10">
        <f t="shared" si="310"/>
        <v>100817</v>
      </c>
      <c r="AD150" s="8">
        <f t="shared" si="292"/>
        <v>102330</v>
      </c>
      <c r="AE150" s="8">
        <f t="shared" si="293"/>
        <v>105145</v>
      </c>
      <c r="AF150" s="8">
        <f t="shared" si="293"/>
        <v>108037</v>
      </c>
      <c r="AG150" s="8">
        <f t="shared" si="311"/>
        <v>108037</v>
      </c>
      <c r="AH150" s="8">
        <f t="shared" si="312"/>
        <v>113439</v>
      </c>
      <c r="AI150" s="8">
        <f t="shared" si="313"/>
        <v>120813</v>
      </c>
      <c r="AJ150" s="8">
        <f t="shared" si="314"/>
        <v>127458</v>
      </c>
      <c r="AK150" s="114">
        <f t="shared" si="315"/>
        <v>132557</v>
      </c>
      <c r="AL150" s="41">
        <v>95874</v>
      </c>
      <c r="AM150" s="2">
        <f t="shared" si="294"/>
        <v>96833</v>
      </c>
      <c r="AN150" s="2">
        <f t="shared" si="295"/>
        <v>97802</v>
      </c>
      <c r="AO150" s="16">
        <f t="shared" si="316"/>
        <v>98781</v>
      </c>
      <c r="AP150" s="8">
        <f t="shared" si="296"/>
        <v>100263</v>
      </c>
      <c r="AQ150" s="8">
        <f t="shared" si="297"/>
        <v>103021</v>
      </c>
      <c r="AR150" s="8">
        <f t="shared" si="297"/>
        <v>105855</v>
      </c>
      <c r="AS150" s="133">
        <f t="shared" si="317"/>
        <v>105855</v>
      </c>
      <c r="AT150" s="133">
        <f t="shared" si="318"/>
        <v>111148</v>
      </c>
      <c r="AU150" s="108">
        <f t="shared" si="319"/>
        <v>118373</v>
      </c>
      <c r="AV150" s="8">
        <f t="shared" si="320"/>
        <v>124884</v>
      </c>
      <c r="AW150" s="114">
        <f t="shared" si="321"/>
        <v>129880</v>
      </c>
    </row>
    <row r="151" spans="1:49" x14ac:dyDescent="0.2">
      <c r="A151" s="132">
        <v>39</v>
      </c>
      <c r="B151" s="41">
        <v>97128</v>
      </c>
      <c r="C151" s="2">
        <f t="shared" si="285"/>
        <v>98100</v>
      </c>
      <c r="D151" s="2">
        <f t="shared" si="285"/>
        <v>99081</v>
      </c>
      <c r="E151" s="10">
        <f t="shared" si="298"/>
        <v>100072</v>
      </c>
      <c r="F151" s="8">
        <f t="shared" si="286"/>
        <v>101574</v>
      </c>
      <c r="G151" s="8">
        <f t="shared" si="287"/>
        <v>104368</v>
      </c>
      <c r="H151" s="8">
        <f t="shared" si="287"/>
        <v>107239</v>
      </c>
      <c r="I151" s="8">
        <f t="shared" si="299"/>
        <v>107239</v>
      </c>
      <c r="J151" s="8">
        <f t="shared" si="300"/>
        <v>112601</v>
      </c>
      <c r="K151" s="8">
        <f t="shared" si="301"/>
        <v>119921</v>
      </c>
      <c r="L151" s="8">
        <f t="shared" si="302"/>
        <v>126517</v>
      </c>
      <c r="M151" s="114">
        <f t="shared" si="303"/>
        <v>131578</v>
      </c>
      <c r="N151" s="41">
        <v>104353</v>
      </c>
      <c r="O151" s="2">
        <f t="shared" si="288"/>
        <v>105397</v>
      </c>
      <c r="P151" s="2">
        <f t="shared" si="288"/>
        <v>106451</v>
      </c>
      <c r="Q151" s="10">
        <f t="shared" si="304"/>
        <v>107516</v>
      </c>
      <c r="R151" s="8">
        <f t="shared" si="289"/>
        <v>109129</v>
      </c>
      <c r="S151" s="8">
        <f t="shared" si="290"/>
        <v>112131</v>
      </c>
      <c r="T151" s="8">
        <f t="shared" si="290"/>
        <v>115215</v>
      </c>
      <c r="U151" s="8">
        <f t="shared" si="305"/>
        <v>115215</v>
      </c>
      <c r="V151" s="8">
        <f t="shared" si="306"/>
        <v>120976</v>
      </c>
      <c r="W151" s="8">
        <f t="shared" si="307"/>
        <v>128840</v>
      </c>
      <c r="X151" s="8">
        <f t="shared" si="308"/>
        <v>135927</v>
      </c>
      <c r="Y151" s="114">
        <f t="shared" si="309"/>
        <v>141365</v>
      </c>
      <c r="Z151" s="41">
        <v>100159</v>
      </c>
      <c r="AA151" s="2">
        <f t="shared" si="291"/>
        <v>101161</v>
      </c>
      <c r="AB151" s="2">
        <f t="shared" si="291"/>
        <v>102173</v>
      </c>
      <c r="AC151" s="10">
        <f t="shared" si="310"/>
        <v>103195</v>
      </c>
      <c r="AD151" s="8">
        <f t="shared" si="292"/>
        <v>104743</v>
      </c>
      <c r="AE151" s="8">
        <f t="shared" si="293"/>
        <v>107624</v>
      </c>
      <c r="AF151" s="8">
        <f t="shared" si="293"/>
        <v>110584</v>
      </c>
      <c r="AG151" s="8">
        <f t="shared" si="311"/>
        <v>110584</v>
      </c>
      <c r="AH151" s="8">
        <f t="shared" si="312"/>
        <v>116114</v>
      </c>
      <c r="AI151" s="8">
        <f t="shared" si="313"/>
        <v>123662</v>
      </c>
      <c r="AJ151" s="8">
        <f t="shared" si="314"/>
        <v>130464</v>
      </c>
      <c r="AK151" s="114">
        <f t="shared" si="315"/>
        <v>135683</v>
      </c>
      <c r="AL151" s="41">
        <v>98182</v>
      </c>
      <c r="AM151" s="2">
        <f t="shared" si="294"/>
        <v>99164</v>
      </c>
      <c r="AN151" s="2">
        <f>ROUNDUP(AM151*1.01,0)</f>
        <v>100156</v>
      </c>
      <c r="AO151" s="16">
        <f t="shared" si="316"/>
        <v>101158</v>
      </c>
      <c r="AP151" s="8">
        <f t="shared" si="296"/>
        <v>102676</v>
      </c>
      <c r="AQ151" s="8">
        <f t="shared" si="297"/>
        <v>105500</v>
      </c>
      <c r="AR151" s="8">
        <f t="shared" si="297"/>
        <v>108402</v>
      </c>
      <c r="AS151" s="133">
        <f t="shared" si="317"/>
        <v>108402</v>
      </c>
      <c r="AT151" s="133">
        <f t="shared" si="318"/>
        <v>113823</v>
      </c>
      <c r="AU151" s="108">
        <f t="shared" si="319"/>
        <v>121222</v>
      </c>
      <c r="AV151" s="8">
        <f t="shared" si="320"/>
        <v>127890</v>
      </c>
      <c r="AW151" s="114">
        <f t="shared" si="321"/>
        <v>133006</v>
      </c>
    </row>
    <row r="152" spans="1:49" x14ac:dyDescent="0.2">
      <c r="A152" s="132">
        <v>40</v>
      </c>
      <c r="B152" s="41">
        <v>99552</v>
      </c>
      <c r="C152" s="2">
        <f t="shared" ref="C152:D154" si="322">ROUNDUP(B152*1.01,0)</f>
        <v>100548</v>
      </c>
      <c r="D152" s="2">
        <f t="shared" si="322"/>
        <v>101554</v>
      </c>
      <c r="E152" s="10">
        <f t="shared" si="298"/>
        <v>102570</v>
      </c>
      <c r="F152" s="8">
        <f t="shared" si="286"/>
        <v>104109</v>
      </c>
      <c r="G152" s="8">
        <f t="shared" si="287"/>
        <v>106972</v>
      </c>
      <c r="H152" s="8">
        <f t="shared" si="287"/>
        <v>109914</v>
      </c>
      <c r="I152" s="8">
        <f t="shared" si="299"/>
        <v>109914</v>
      </c>
      <c r="J152" s="8">
        <f t="shared" si="300"/>
        <v>115410</v>
      </c>
      <c r="K152" s="8">
        <f t="shared" si="301"/>
        <v>122912</v>
      </c>
      <c r="L152" s="8">
        <f t="shared" si="302"/>
        <v>129673</v>
      </c>
      <c r="M152" s="114">
        <f t="shared" si="303"/>
        <v>134860</v>
      </c>
      <c r="N152" s="41">
        <v>106783</v>
      </c>
      <c r="O152" s="2">
        <f t="shared" ref="O152:P155" si="323">ROUNDUP(N152*1.01,0)</f>
        <v>107851</v>
      </c>
      <c r="P152" s="2">
        <f t="shared" si="323"/>
        <v>108930</v>
      </c>
      <c r="Q152" s="10">
        <f t="shared" si="304"/>
        <v>110020</v>
      </c>
      <c r="R152" s="8">
        <f t="shared" si="289"/>
        <v>111671</v>
      </c>
      <c r="S152" s="8">
        <f t="shared" si="290"/>
        <v>114742</v>
      </c>
      <c r="T152" s="8">
        <f t="shared" si="290"/>
        <v>117898</v>
      </c>
      <c r="U152" s="8">
        <f t="shared" si="305"/>
        <v>117898</v>
      </c>
      <c r="V152" s="8">
        <f t="shared" si="306"/>
        <v>123793</v>
      </c>
      <c r="W152" s="8">
        <f t="shared" si="307"/>
        <v>131840</v>
      </c>
      <c r="X152" s="8">
        <f t="shared" si="308"/>
        <v>139092</v>
      </c>
      <c r="Y152" s="114">
        <f t="shared" si="309"/>
        <v>144656</v>
      </c>
      <c r="Z152" s="41">
        <v>102587</v>
      </c>
      <c r="AA152" s="2">
        <f t="shared" ref="AA152:AB155" si="324">ROUNDUP(Z152*1.01,0)</f>
        <v>103613</v>
      </c>
      <c r="AB152" s="2">
        <f t="shared" si="324"/>
        <v>104650</v>
      </c>
      <c r="AC152" s="10">
        <f t="shared" si="310"/>
        <v>105697</v>
      </c>
      <c r="AD152" s="8">
        <f t="shared" si="292"/>
        <v>107283</v>
      </c>
      <c r="AE152" s="8">
        <f t="shared" si="293"/>
        <v>110234</v>
      </c>
      <c r="AF152" s="8">
        <f t="shared" si="293"/>
        <v>113266</v>
      </c>
      <c r="AG152" s="8">
        <f t="shared" si="311"/>
        <v>113266</v>
      </c>
      <c r="AH152" s="8">
        <f t="shared" si="312"/>
        <v>118930</v>
      </c>
      <c r="AI152" s="8">
        <f t="shared" si="313"/>
        <v>126661</v>
      </c>
      <c r="AJ152" s="8">
        <f t="shared" si="314"/>
        <v>133628</v>
      </c>
      <c r="AK152" s="114">
        <f t="shared" si="315"/>
        <v>138974</v>
      </c>
      <c r="AL152" s="41">
        <v>100612</v>
      </c>
      <c r="AM152" s="2">
        <f t="shared" si="294"/>
        <v>101619</v>
      </c>
      <c r="AN152" s="2">
        <f>ROUNDUP(AM152*1.01,0)</f>
        <v>102636</v>
      </c>
      <c r="AO152" s="16">
        <f t="shared" si="316"/>
        <v>103663</v>
      </c>
      <c r="AP152" s="8">
        <f t="shared" si="296"/>
        <v>105218</v>
      </c>
      <c r="AQ152" s="8">
        <f t="shared" si="297"/>
        <v>108112</v>
      </c>
      <c r="AR152" s="8">
        <f t="shared" si="297"/>
        <v>111086</v>
      </c>
      <c r="AS152" s="133">
        <f t="shared" si="317"/>
        <v>111086</v>
      </c>
      <c r="AT152" s="133">
        <f t="shared" si="318"/>
        <v>116641</v>
      </c>
      <c r="AU152" s="108">
        <f t="shared" si="319"/>
        <v>124223</v>
      </c>
      <c r="AV152" s="8">
        <f t="shared" si="320"/>
        <v>131056</v>
      </c>
      <c r="AW152" s="114">
        <f t="shared" si="321"/>
        <v>136299</v>
      </c>
    </row>
    <row r="153" spans="1:49" x14ac:dyDescent="0.2">
      <c r="A153" s="132">
        <v>41</v>
      </c>
      <c r="B153" s="41">
        <v>102039</v>
      </c>
      <c r="C153" s="2">
        <f t="shared" si="322"/>
        <v>103060</v>
      </c>
      <c r="D153" s="2">
        <f t="shared" si="322"/>
        <v>104091</v>
      </c>
      <c r="E153" s="10">
        <f t="shared" si="298"/>
        <v>105132</v>
      </c>
      <c r="F153" s="8">
        <f t="shared" si="286"/>
        <v>106709</v>
      </c>
      <c r="G153" s="8">
        <f t="shared" si="287"/>
        <v>109644</v>
      </c>
      <c r="H153" s="8">
        <f t="shared" si="287"/>
        <v>112660</v>
      </c>
      <c r="I153" s="8">
        <f t="shared" si="299"/>
        <v>112660</v>
      </c>
      <c r="J153" s="8">
        <f t="shared" si="300"/>
        <v>118293</v>
      </c>
      <c r="K153" s="8">
        <f t="shared" si="301"/>
        <v>125983</v>
      </c>
      <c r="L153" s="8">
        <f t="shared" si="302"/>
        <v>132913</v>
      </c>
      <c r="M153" s="114">
        <f t="shared" si="303"/>
        <v>138230</v>
      </c>
      <c r="N153" s="41">
        <v>109272</v>
      </c>
      <c r="O153" s="2">
        <f t="shared" si="323"/>
        <v>110365</v>
      </c>
      <c r="P153" s="2">
        <f t="shared" si="323"/>
        <v>111469</v>
      </c>
      <c r="Q153" s="10">
        <f t="shared" si="304"/>
        <v>112584</v>
      </c>
      <c r="R153" s="8">
        <f t="shared" si="289"/>
        <v>114273</v>
      </c>
      <c r="S153" s="8">
        <f t="shared" si="290"/>
        <v>117416</v>
      </c>
      <c r="T153" s="8">
        <f t="shared" si="290"/>
        <v>120645</v>
      </c>
      <c r="U153" s="8">
        <f t="shared" si="305"/>
        <v>120645</v>
      </c>
      <c r="V153" s="8">
        <f t="shared" si="306"/>
        <v>126678</v>
      </c>
      <c r="W153" s="8">
        <f t="shared" si="307"/>
        <v>134913</v>
      </c>
      <c r="X153" s="8">
        <f t="shared" si="308"/>
        <v>142334</v>
      </c>
      <c r="Y153" s="114">
        <f t="shared" si="309"/>
        <v>148028</v>
      </c>
      <c r="Z153" s="41">
        <v>105074</v>
      </c>
      <c r="AA153" s="2">
        <f t="shared" si="324"/>
        <v>106125</v>
      </c>
      <c r="AB153" s="2">
        <f t="shared" si="324"/>
        <v>107187</v>
      </c>
      <c r="AC153" s="10">
        <f t="shared" si="310"/>
        <v>108259</v>
      </c>
      <c r="AD153" s="8">
        <f t="shared" si="292"/>
        <v>109883</v>
      </c>
      <c r="AE153" s="8">
        <f t="shared" si="293"/>
        <v>112905</v>
      </c>
      <c r="AF153" s="8">
        <f t="shared" si="293"/>
        <v>116010</v>
      </c>
      <c r="AG153" s="8">
        <f t="shared" si="311"/>
        <v>116010</v>
      </c>
      <c r="AH153" s="8">
        <f t="shared" si="312"/>
        <v>121811</v>
      </c>
      <c r="AI153" s="8">
        <f t="shared" si="313"/>
        <v>129729</v>
      </c>
      <c r="AJ153" s="8">
        <f t="shared" si="314"/>
        <v>136865</v>
      </c>
      <c r="AK153" s="114">
        <f t="shared" si="315"/>
        <v>142340</v>
      </c>
      <c r="AL153" s="41">
        <v>103097</v>
      </c>
      <c r="AM153" s="2">
        <f t="shared" si="294"/>
        <v>104128</v>
      </c>
      <c r="AN153" s="2">
        <f>ROUNDUP(AM153*1.01,0)</f>
        <v>105170</v>
      </c>
      <c r="AO153" s="16">
        <f t="shared" si="316"/>
        <v>106222</v>
      </c>
      <c r="AP153" s="8">
        <f t="shared" si="296"/>
        <v>107816</v>
      </c>
      <c r="AQ153" s="8">
        <f t="shared" si="297"/>
        <v>110781</v>
      </c>
      <c r="AR153" s="8">
        <f t="shared" si="297"/>
        <v>113828</v>
      </c>
      <c r="AS153" s="133">
        <f t="shared" si="317"/>
        <v>113828</v>
      </c>
      <c r="AT153" s="133">
        <f t="shared" si="318"/>
        <v>119520</v>
      </c>
      <c r="AU153" s="108">
        <f t="shared" si="319"/>
        <v>127289</v>
      </c>
      <c r="AV153" s="8">
        <f t="shared" si="320"/>
        <v>134290</v>
      </c>
      <c r="AW153" s="114">
        <f t="shared" si="321"/>
        <v>139662</v>
      </c>
    </row>
    <row r="154" spans="1:49" x14ac:dyDescent="0.2">
      <c r="A154" s="132">
        <v>42</v>
      </c>
      <c r="B154" s="41">
        <v>104596</v>
      </c>
      <c r="C154" s="2">
        <f t="shared" si="322"/>
        <v>105642</v>
      </c>
      <c r="D154" s="2">
        <f t="shared" si="322"/>
        <v>106699</v>
      </c>
      <c r="E154" s="10">
        <f t="shared" si="298"/>
        <v>107766</v>
      </c>
      <c r="F154" s="8">
        <f t="shared" si="286"/>
        <v>109383</v>
      </c>
      <c r="G154" s="8">
        <f t="shared" si="287"/>
        <v>112392</v>
      </c>
      <c r="H154" s="8">
        <f t="shared" si="287"/>
        <v>115483</v>
      </c>
      <c r="I154" s="8">
        <f t="shared" si="299"/>
        <v>115483</v>
      </c>
      <c r="J154" s="8">
        <f t="shared" si="300"/>
        <v>121258</v>
      </c>
      <c r="K154" s="8">
        <f t="shared" si="301"/>
        <v>129140</v>
      </c>
      <c r="L154" s="8">
        <f t="shared" si="302"/>
        <v>136243</v>
      </c>
      <c r="M154" s="114">
        <f t="shared" si="303"/>
        <v>141693</v>
      </c>
      <c r="N154" s="41">
        <v>111821</v>
      </c>
      <c r="O154" s="2">
        <f t="shared" si="323"/>
        <v>112940</v>
      </c>
      <c r="P154" s="2">
        <f t="shared" si="323"/>
        <v>114070</v>
      </c>
      <c r="Q154" s="10">
        <f t="shared" si="304"/>
        <v>115211</v>
      </c>
      <c r="R154" s="8">
        <f t="shared" si="289"/>
        <v>116940</v>
      </c>
      <c r="S154" s="8">
        <f t="shared" si="290"/>
        <v>120156</v>
      </c>
      <c r="T154" s="8">
        <f t="shared" si="290"/>
        <v>123461</v>
      </c>
      <c r="U154" s="8">
        <f t="shared" si="305"/>
        <v>123461</v>
      </c>
      <c r="V154" s="8">
        <f t="shared" si="306"/>
        <v>129635</v>
      </c>
      <c r="W154" s="8">
        <f t="shared" si="307"/>
        <v>138062</v>
      </c>
      <c r="X154" s="8">
        <f t="shared" si="308"/>
        <v>145656</v>
      </c>
      <c r="Y154" s="114">
        <f t="shared" si="309"/>
        <v>151483</v>
      </c>
      <c r="Z154" s="41">
        <v>107624</v>
      </c>
      <c r="AA154" s="2">
        <f t="shared" si="324"/>
        <v>108701</v>
      </c>
      <c r="AB154" s="2">
        <f t="shared" si="324"/>
        <v>109789</v>
      </c>
      <c r="AC154" s="10">
        <f t="shared" si="310"/>
        <v>110887</v>
      </c>
      <c r="AD154" s="8">
        <f t="shared" si="292"/>
        <v>112551</v>
      </c>
      <c r="AE154" s="8">
        <f t="shared" si="293"/>
        <v>115647</v>
      </c>
      <c r="AF154" s="8">
        <f t="shared" si="293"/>
        <v>118828</v>
      </c>
      <c r="AG154" s="8">
        <f t="shared" si="311"/>
        <v>118828</v>
      </c>
      <c r="AH154" s="8">
        <f t="shared" si="312"/>
        <v>124770</v>
      </c>
      <c r="AI154" s="8">
        <f t="shared" si="313"/>
        <v>132881</v>
      </c>
      <c r="AJ154" s="8">
        <f t="shared" si="314"/>
        <v>140190</v>
      </c>
      <c r="AK154" s="114">
        <f t="shared" si="315"/>
        <v>145798</v>
      </c>
      <c r="AL154" s="41">
        <v>105655</v>
      </c>
      <c r="AM154" s="2">
        <f t="shared" si="294"/>
        <v>106712</v>
      </c>
      <c r="AN154" s="2">
        <f>ROUNDUP(AM154*1.01,0)</f>
        <v>107780</v>
      </c>
      <c r="AO154" s="16">
        <f t="shared" si="316"/>
        <v>108858</v>
      </c>
      <c r="AP154" s="8">
        <f t="shared" si="296"/>
        <v>110491</v>
      </c>
      <c r="AQ154" s="8">
        <f t="shared" si="297"/>
        <v>113530</v>
      </c>
      <c r="AR154" s="8">
        <f t="shared" si="297"/>
        <v>116653</v>
      </c>
      <c r="AS154" s="133">
        <f t="shared" si="317"/>
        <v>116653</v>
      </c>
      <c r="AT154" s="133">
        <f t="shared" si="318"/>
        <v>122486</v>
      </c>
      <c r="AU154" s="108">
        <f t="shared" si="319"/>
        <v>130448</v>
      </c>
      <c r="AV154" s="8">
        <f t="shared" si="320"/>
        <v>137623</v>
      </c>
      <c r="AW154" s="114">
        <f t="shared" si="321"/>
        <v>143128</v>
      </c>
    </row>
    <row r="155" spans="1:49" ht="12.75" thickBot="1" x14ac:dyDescent="0.25">
      <c r="A155" s="132" t="s">
        <v>27</v>
      </c>
      <c r="B155" s="42">
        <v>107210</v>
      </c>
      <c r="C155" s="3">
        <f>(B155*1)</f>
        <v>107210</v>
      </c>
      <c r="D155" s="3">
        <f>ROUNDUP(C155*1.01,0)</f>
        <v>108283</v>
      </c>
      <c r="E155" s="11">
        <f t="shared" si="298"/>
        <v>109366</v>
      </c>
      <c r="F155" s="9">
        <f t="shared" si="286"/>
        <v>111007</v>
      </c>
      <c r="G155" s="9">
        <f t="shared" si="287"/>
        <v>114060</v>
      </c>
      <c r="H155" s="9">
        <f t="shared" si="287"/>
        <v>117197</v>
      </c>
      <c r="I155" s="9">
        <f t="shared" si="299"/>
        <v>117197</v>
      </c>
      <c r="J155" s="9">
        <f t="shared" si="300"/>
        <v>123057</v>
      </c>
      <c r="K155" s="9">
        <f t="shared" si="301"/>
        <v>131056</v>
      </c>
      <c r="L155" s="9">
        <f t="shared" si="302"/>
        <v>138265</v>
      </c>
      <c r="M155" s="115">
        <f t="shared" si="303"/>
        <v>143796</v>
      </c>
      <c r="N155" s="42">
        <v>114437</v>
      </c>
      <c r="O155" s="3">
        <f>SUM(N155*1)</f>
        <v>114437</v>
      </c>
      <c r="P155" s="6">
        <f t="shared" si="323"/>
        <v>115582</v>
      </c>
      <c r="Q155" s="11">
        <f t="shared" si="304"/>
        <v>116738</v>
      </c>
      <c r="R155" s="9">
        <f t="shared" si="289"/>
        <v>118490</v>
      </c>
      <c r="S155" s="9">
        <f t="shared" si="290"/>
        <v>121749</v>
      </c>
      <c r="T155" s="9">
        <f t="shared" si="290"/>
        <v>125098</v>
      </c>
      <c r="U155" s="9">
        <f t="shared" si="305"/>
        <v>125098</v>
      </c>
      <c r="V155" s="9">
        <f t="shared" si="306"/>
        <v>131353</v>
      </c>
      <c r="W155" s="9">
        <f t="shared" si="307"/>
        <v>139891</v>
      </c>
      <c r="X155" s="9">
        <f t="shared" si="308"/>
        <v>147586</v>
      </c>
      <c r="Y155" s="115">
        <f t="shared" si="309"/>
        <v>153490</v>
      </c>
      <c r="Z155" s="42">
        <v>110243</v>
      </c>
      <c r="AA155" s="3">
        <f>SUM(Z155*1)</f>
        <v>110243</v>
      </c>
      <c r="AB155" s="6">
        <f t="shared" si="324"/>
        <v>111346</v>
      </c>
      <c r="AC155" s="11">
        <f t="shared" si="310"/>
        <v>112460</v>
      </c>
      <c r="AD155" s="9">
        <f t="shared" si="292"/>
        <v>114147</v>
      </c>
      <c r="AE155" s="9">
        <f t="shared" si="293"/>
        <v>117287</v>
      </c>
      <c r="AF155" s="9">
        <f t="shared" si="293"/>
        <v>120513</v>
      </c>
      <c r="AG155" s="9">
        <f t="shared" si="311"/>
        <v>120513</v>
      </c>
      <c r="AH155" s="9">
        <f t="shared" si="312"/>
        <v>126539</v>
      </c>
      <c r="AI155" s="9">
        <f t="shared" si="313"/>
        <v>134765</v>
      </c>
      <c r="AJ155" s="9">
        <f t="shared" si="314"/>
        <v>142178</v>
      </c>
      <c r="AK155" s="115">
        <f t="shared" si="315"/>
        <v>147866</v>
      </c>
      <c r="AL155" s="42">
        <v>108271</v>
      </c>
      <c r="AM155" s="3">
        <f>SUM(AL155*1)</f>
        <v>108271</v>
      </c>
      <c r="AN155" s="6">
        <f>ROUNDUP(AM155*1.01,0)</f>
        <v>109354</v>
      </c>
      <c r="AO155" s="17">
        <f t="shared" si="316"/>
        <v>110448</v>
      </c>
      <c r="AP155" s="9">
        <f t="shared" si="296"/>
        <v>112105</v>
      </c>
      <c r="AQ155" s="9">
        <f t="shared" si="297"/>
        <v>115188</v>
      </c>
      <c r="AR155" s="9">
        <f t="shared" si="297"/>
        <v>118356</v>
      </c>
      <c r="AS155" s="43">
        <f t="shared" si="317"/>
        <v>118356</v>
      </c>
      <c r="AT155" s="43">
        <f t="shared" si="318"/>
        <v>124274</v>
      </c>
      <c r="AU155" s="60">
        <f t="shared" si="319"/>
        <v>132352</v>
      </c>
      <c r="AV155" s="9">
        <f t="shared" si="320"/>
        <v>139632</v>
      </c>
      <c r="AW155" s="115">
        <f t="shared" si="321"/>
        <v>145218</v>
      </c>
    </row>
    <row r="157" spans="1:49" ht="15" customHeight="1" x14ac:dyDescent="0.2">
      <c r="F157" s="131"/>
      <c r="G157" s="131"/>
      <c r="R157" s="131"/>
      <c r="S157" s="131"/>
      <c r="U157" s="7"/>
      <c r="AD157" s="131"/>
      <c r="AE157" s="131"/>
      <c r="AG157" s="7"/>
    </row>
    <row r="158" spans="1:49" ht="15" customHeight="1" x14ac:dyDescent="0.2">
      <c r="F158" s="131"/>
      <c r="G158" s="131"/>
      <c r="R158" s="131"/>
      <c r="S158" s="131"/>
      <c r="U158" s="7"/>
      <c r="AD158" s="131"/>
      <c r="AE158" s="131"/>
      <c r="AG158" s="7"/>
    </row>
    <row r="159" spans="1:49" ht="15" customHeight="1" x14ac:dyDescent="0.2">
      <c r="F159" s="131"/>
      <c r="G159" s="131"/>
      <c r="R159" s="131"/>
      <c r="S159" s="131"/>
      <c r="U159" s="7"/>
      <c r="AD159" s="131"/>
      <c r="AE159" s="131"/>
      <c r="AG159" s="7"/>
    </row>
    <row r="160" spans="1:49" ht="15" customHeight="1" x14ac:dyDescent="0.2">
      <c r="F160" s="131"/>
      <c r="G160" s="131"/>
      <c r="R160" s="131"/>
      <c r="S160" s="131"/>
      <c r="U160" s="7"/>
      <c r="AD160" s="131"/>
      <c r="AE160" s="131"/>
      <c r="AG160" s="7"/>
    </row>
  </sheetData>
  <mergeCells count="41">
    <mergeCell ref="B3:AT6"/>
    <mergeCell ref="AL10:AW10"/>
    <mergeCell ref="B10:M10"/>
    <mergeCell ref="N10:Y10"/>
    <mergeCell ref="Z10:AK10"/>
    <mergeCell ref="A80:AW80"/>
    <mergeCell ref="B81:M81"/>
    <mergeCell ref="N81:Y81"/>
    <mergeCell ref="Z81:AK81"/>
    <mergeCell ref="AL81:AW81"/>
    <mergeCell ref="A98:AW98"/>
    <mergeCell ref="Z99:AK99"/>
    <mergeCell ref="N99:Y99"/>
    <mergeCell ref="B99:M99"/>
    <mergeCell ref="AL99:AW99"/>
    <mergeCell ref="A117:AW117"/>
    <mergeCell ref="Z118:AK118"/>
    <mergeCell ref="B118:M118"/>
    <mergeCell ref="N118:Y118"/>
    <mergeCell ref="AL118:AW118"/>
    <mergeCell ref="A137:AW137"/>
    <mergeCell ref="AL138:AW138"/>
    <mergeCell ref="Z138:AK138"/>
    <mergeCell ref="N138:Y138"/>
    <mergeCell ref="B138:M138"/>
    <mergeCell ref="Z27:AK27"/>
    <mergeCell ref="A9:AW9"/>
    <mergeCell ref="A26:AW26"/>
    <mergeCell ref="A44:AW44"/>
    <mergeCell ref="A62:AW62"/>
    <mergeCell ref="AL27:AW27"/>
    <mergeCell ref="B27:M27"/>
    <mergeCell ref="N27:Y27"/>
    <mergeCell ref="AL63:AW63"/>
    <mergeCell ref="Z63:AK63"/>
    <mergeCell ref="N63:Y63"/>
    <mergeCell ref="B63:M63"/>
    <mergeCell ref="B45:M45"/>
    <mergeCell ref="N45:Y45"/>
    <mergeCell ref="Z45:AK45"/>
    <mergeCell ref="AL45:AW45"/>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12"/>
  <sheetViews>
    <sheetView topLeftCell="M1" zoomScale="95" zoomScaleNormal="95" workbookViewId="0">
      <selection activeCell="T16" sqref="T16"/>
    </sheetView>
  </sheetViews>
  <sheetFormatPr defaultColWidth="6.625" defaultRowHeight="12" x14ac:dyDescent="0.2"/>
  <cols>
    <col min="1" max="1" width="6.625" style="124"/>
    <col min="2" max="10" width="6.625" style="7"/>
    <col min="11" max="11" width="6.625" style="22"/>
    <col min="12" max="13" width="6.625" style="12"/>
    <col min="14" max="23" width="6.625" style="7"/>
    <col min="24" max="25" width="6.625" style="12"/>
    <col min="26" max="35" width="6.625" style="7"/>
    <col min="36" max="37" width="6.625" style="12"/>
    <col min="38" max="45" width="6.625" style="7"/>
    <col min="46" max="47" width="6.625" style="28"/>
    <col min="48" max="48" width="6.625" style="35"/>
    <col min="49" max="16384" width="6.625" style="28"/>
  </cols>
  <sheetData>
    <row r="1" spans="1:49" x14ac:dyDescent="0.2">
      <c r="A1" s="122"/>
      <c r="B1" s="21"/>
    </row>
    <row r="3" spans="1:49" s="29" customFormat="1" ht="14.45" customHeight="1" thickBot="1" x14ac:dyDescent="0.25">
      <c r="A3" s="166" t="s">
        <v>43</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row>
    <row r="4" spans="1:49" s="29" customFormat="1" ht="13.9" customHeight="1" x14ac:dyDescent="0.2">
      <c r="A4" s="123"/>
      <c r="B4" s="163" t="s">
        <v>31</v>
      </c>
      <c r="C4" s="164"/>
      <c r="D4" s="164"/>
      <c r="E4" s="164"/>
      <c r="F4" s="164"/>
      <c r="G4" s="164"/>
      <c r="H4" s="164"/>
      <c r="I4" s="164"/>
      <c r="J4" s="164"/>
      <c r="K4" s="164"/>
      <c r="L4" s="164"/>
      <c r="M4" s="165"/>
      <c r="N4" s="163" t="s">
        <v>0</v>
      </c>
      <c r="O4" s="164"/>
      <c r="P4" s="164"/>
      <c r="Q4" s="164"/>
      <c r="R4" s="164"/>
      <c r="S4" s="164"/>
      <c r="T4" s="164"/>
      <c r="U4" s="164"/>
      <c r="V4" s="164"/>
      <c r="W4" s="164"/>
      <c r="X4" s="164"/>
      <c r="Y4" s="165"/>
      <c r="Z4" s="163" t="s">
        <v>1</v>
      </c>
      <c r="AA4" s="164"/>
      <c r="AB4" s="164"/>
      <c r="AC4" s="164"/>
      <c r="AD4" s="164"/>
      <c r="AE4" s="164"/>
      <c r="AF4" s="164"/>
      <c r="AG4" s="164"/>
      <c r="AH4" s="164"/>
      <c r="AI4" s="164"/>
      <c r="AJ4" s="164"/>
      <c r="AK4" s="165"/>
      <c r="AL4" s="163" t="s">
        <v>18</v>
      </c>
      <c r="AM4" s="164"/>
      <c r="AN4" s="164"/>
      <c r="AO4" s="164"/>
      <c r="AP4" s="164"/>
      <c r="AQ4" s="164"/>
      <c r="AR4" s="164"/>
      <c r="AS4" s="164"/>
      <c r="AT4" s="164"/>
      <c r="AU4" s="164"/>
      <c r="AV4" s="164"/>
      <c r="AW4" s="165"/>
    </row>
    <row r="5" spans="1:49" s="30" customFormat="1" ht="12.75" thickBot="1" x14ac:dyDescent="0.25">
      <c r="A5" s="98"/>
      <c r="B5" s="46">
        <v>2014</v>
      </c>
      <c r="C5" s="37">
        <v>2015</v>
      </c>
      <c r="D5" s="37">
        <v>2016</v>
      </c>
      <c r="E5" s="37">
        <v>2017</v>
      </c>
      <c r="F5" s="37">
        <v>2018</v>
      </c>
      <c r="G5" s="37">
        <v>2019</v>
      </c>
      <c r="H5" s="38">
        <v>2020</v>
      </c>
      <c r="I5" s="38">
        <v>2021</v>
      </c>
      <c r="J5" s="38">
        <v>2022</v>
      </c>
      <c r="K5" s="38">
        <v>2023</v>
      </c>
      <c r="L5" s="38">
        <v>2024</v>
      </c>
      <c r="M5" s="40">
        <v>2025</v>
      </c>
      <c r="N5" s="46">
        <v>2014</v>
      </c>
      <c r="O5" s="37">
        <v>2015</v>
      </c>
      <c r="P5" s="37">
        <v>2016</v>
      </c>
      <c r="Q5" s="37">
        <v>2017</v>
      </c>
      <c r="R5" s="37">
        <v>2018</v>
      </c>
      <c r="S5" s="37">
        <v>2019</v>
      </c>
      <c r="T5" s="38">
        <v>2020</v>
      </c>
      <c r="U5" s="38">
        <v>2021</v>
      </c>
      <c r="V5" s="38">
        <v>2022</v>
      </c>
      <c r="W5" s="38">
        <v>2023</v>
      </c>
      <c r="X5" s="38">
        <v>2024</v>
      </c>
      <c r="Y5" s="40">
        <v>2025</v>
      </c>
      <c r="Z5" s="46">
        <v>2014</v>
      </c>
      <c r="AA5" s="37">
        <v>2015</v>
      </c>
      <c r="AB5" s="37">
        <v>2016</v>
      </c>
      <c r="AC5" s="37">
        <v>2017</v>
      </c>
      <c r="AD5" s="37">
        <v>2018</v>
      </c>
      <c r="AE5" s="37">
        <v>2019</v>
      </c>
      <c r="AF5" s="38">
        <v>2020</v>
      </c>
      <c r="AG5" s="38">
        <v>2021</v>
      </c>
      <c r="AH5" s="38">
        <v>2022</v>
      </c>
      <c r="AI5" s="38">
        <v>2023</v>
      </c>
      <c r="AJ5" s="38">
        <v>2024</v>
      </c>
      <c r="AK5" s="40">
        <v>2025</v>
      </c>
      <c r="AL5" s="46">
        <v>2014</v>
      </c>
      <c r="AM5" s="37">
        <v>2015</v>
      </c>
      <c r="AN5" s="37">
        <v>2016</v>
      </c>
      <c r="AO5" s="37">
        <v>2017</v>
      </c>
      <c r="AP5" s="37">
        <v>2018</v>
      </c>
      <c r="AQ5" s="38">
        <v>2019</v>
      </c>
      <c r="AR5" s="38">
        <v>2020</v>
      </c>
      <c r="AS5" s="38">
        <v>2021</v>
      </c>
      <c r="AT5" s="38">
        <v>2022</v>
      </c>
      <c r="AU5" s="38">
        <v>2023</v>
      </c>
      <c r="AV5" s="38">
        <v>2024</v>
      </c>
      <c r="AW5" s="40">
        <v>2025</v>
      </c>
    </row>
    <row r="6" spans="1:49" x14ac:dyDescent="0.2">
      <c r="A6" s="104" t="s">
        <v>10</v>
      </c>
      <c r="B6" s="45">
        <v>22023</v>
      </c>
      <c r="C6" s="8">
        <f t="shared" ref="C6:D10" si="0">ROUNDUP(B6*1.01,0)</f>
        <v>22244</v>
      </c>
      <c r="D6" s="8">
        <f t="shared" si="0"/>
        <v>22467</v>
      </c>
      <c r="E6" s="8">
        <f t="shared" ref="E6:E11" si="1">ROUNDUP(D6*1.02,0)</f>
        <v>22917</v>
      </c>
      <c r="F6" s="8">
        <f>ROUNDUP(E6*1.035,0)</f>
        <v>23720</v>
      </c>
      <c r="G6" s="8">
        <f t="shared" ref="G6:G11" si="2">ROUNDUP(F6*1.0275,0)</f>
        <v>24373</v>
      </c>
      <c r="H6" s="8">
        <f>ROUNDUP(G6*1.055,0)</f>
        <v>25714</v>
      </c>
      <c r="I6" s="107">
        <f>H6</f>
        <v>25714</v>
      </c>
      <c r="J6" s="107">
        <v>28000</v>
      </c>
      <c r="K6" s="107">
        <f>J6*1.07143</f>
        <v>30000.040000000005</v>
      </c>
      <c r="L6" s="109">
        <f>ROUND(K6*1.055,0)</f>
        <v>31650</v>
      </c>
      <c r="M6" s="110">
        <f>ROUND(L6*1.04,0)</f>
        <v>32916</v>
      </c>
      <c r="N6" s="45">
        <v>27543</v>
      </c>
      <c r="O6" s="8">
        <f t="shared" ref="O6:P10" si="3">ROUNDUP(N6*1.01,0)</f>
        <v>27819</v>
      </c>
      <c r="P6" s="8">
        <f t="shared" si="3"/>
        <v>28098</v>
      </c>
      <c r="Q6" s="8">
        <f t="shared" ref="Q6:Q11" si="4">ROUNDUP(P6*1.02,0)</f>
        <v>28660</v>
      </c>
      <c r="R6" s="8">
        <f t="shared" ref="R6:R11" si="5">ROUNDUP(Q6*1.035,0)</f>
        <v>29664</v>
      </c>
      <c r="S6" s="8">
        <f t="shared" ref="S6:S11" si="6">ROUNDUP(R6*1.0275,0)</f>
        <v>30480</v>
      </c>
      <c r="T6" s="16">
        <f>ROUNDUP(S6*1.055,0)</f>
        <v>32157</v>
      </c>
      <c r="U6" s="16">
        <f>T6</f>
        <v>32157</v>
      </c>
      <c r="V6" s="16">
        <v>34502</v>
      </c>
      <c r="W6" s="16">
        <f>V6*1.065</f>
        <v>36744.629999999997</v>
      </c>
      <c r="X6" s="107">
        <f>ROUNDUP(W6*1.055,0)</f>
        <v>38766</v>
      </c>
      <c r="Y6" s="110">
        <f>ROUNDUP(X6*1.04,0)</f>
        <v>40317</v>
      </c>
      <c r="Z6" s="45">
        <v>25623</v>
      </c>
      <c r="AA6" s="8">
        <f t="shared" ref="AA6:AB10" si="7">ROUNDUP(Z6*1.01,0)</f>
        <v>25880</v>
      </c>
      <c r="AB6" s="8">
        <f t="shared" si="7"/>
        <v>26139</v>
      </c>
      <c r="AC6" s="8">
        <f t="shared" ref="AC6:AC11" si="8">ROUNDUP(AB6*1.02,0)</f>
        <v>26662</v>
      </c>
      <c r="AD6" s="8">
        <f t="shared" ref="AD6:AD11" si="9">ROUNDUP(AC6*1.035,0)</f>
        <v>27596</v>
      </c>
      <c r="AE6" s="8">
        <f t="shared" ref="AE6:AE11" si="10">ROUNDUP(AD6*1.0275,0)</f>
        <v>28355</v>
      </c>
      <c r="AF6" s="16">
        <f>ROUNDUP(AE6*1.055,0)</f>
        <v>29915</v>
      </c>
      <c r="AG6" s="16">
        <f>AF6</f>
        <v>29915</v>
      </c>
      <c r="AH6" s="16">
        <v>32407</v>
      </c>
      <c r="AI6" s="16">
        <f>ROUNDUP(AH6*1.065,0)</f>
        <v>34514</v>
      </c>
      <c r="AJ6" s="107">
        <f>ROUNDUP(AI6*1.055,0)</f>
        <v>36413</v>
      </c>
      <c r="AK6" s="110">
        <f>ROUNDUP(AJ6*1.04,0)</f>
        <v>37870</v>
      </c>
      <c r="AL6" s="45">
        <v>23082</v>
      </c>
      <c r="AM6" s="8">
        <f t="shared" ref="AM6:AN10" si="11">ROUNDUP(AL6*1.01,0)</f>
        <v>23313</v>
      </c>
      <c r="AN6" s="8">
        <f t="shared" si="11"/>
        <v>23547</v>
      </c>
      <c r="AO6" s="16">
        <f t="shared" ref="AO6:AO11" si="12">ROUNDUP(AN6*1.02,0)</f>
        <v>24018</v>
      </c>
      <c r="AP6" s="8">
        <f t="shared" ref="AP6:AP11" si="13">ROUNDUP(AO6*1.035,0)</f>
        <v>24859</v>
      </c>
      <c r="AQ6" s="10">
        <f t="shared" ref="AQ6:AQ11" si="14">ROUNDUP(AP6*1.0275,0)</f>
        <v>25543</v>
      </c>
      <c r="AR6" s="16">
        <f>ROUNDUP(AQ6*1.055,0)</f>
        <v>26948</v>
      </c>
      <c r="AS6" s="16">
        <f>AR6</f>
        <v>26948</v>
      </c>
      <c r="AT6" s="16">
        <v>29344</v>
      </c>
      <c r="AU6" s="108">
        <f>ROUNDUP(AT6*1.06836,0)</f>
        <v>31350</v>
      </c>
      <c r="AV6" s="107">
        <f>ROUNDUP(AU6*1.055,0)</f>
        <v>33075</v>
      </c>
      <c r="AW6" s="110">
        <f>ROUNDUP(AV6*1.04,0)</f>
        <v>34398</v>
      </c>
    </row>
    <row r="7" spans="1:49" x14ac:dyDescent="0.2">
      <c r="A7" s="104" t="s">
        <v>11</v>
      </c>
      <c r="B7" s="45">
        <v>23764</v>
      </c>
      <c r="C7" s="8">
        <f t="shared" si="0"/>
        <v>24002</v>
      </c>
      <c r="D7" s="8">
        <f t="shared" si="0"/>
        <v>24243</v>
      </c>
      <c r="E7" s="8">
        <f t="shared" si="1"/>
        <v>24728</v>
      </c>
      <c r="F7" s="8">
        <f t="shared" ref="F7:F11" si="15">ROUNDUP(E7*1.035,0)</f>
        <v>25594</v>
      </c>
      <c r="G7" s="8">
        <f t="shared" si="2"/>
        <v>26298</v>
      </c>
      <c r="H7" s="8">
        <f>ROUNDUP(G7*1.0495,0)</f>
        <v>27600</v>
      </c>
      <c r="I7" s="107">
        <f t="shared" ref="I7:I11" si="16">H7</f>
        <v>27600</v>
      </c>
      <c r="J7" s="107">
        <v>29800</v>
      </c>
      <c r="K7" s="107">
        <f>J7*1.065</f>
        <v>31737</v>
      </c>
      <c r="L7" s="109">
        <f t="shared" ref="L7:L11" si="17">ROUNDUP(K7*1.055,0)</f>
        <v>33483</v>
      </c>
      <c r="M7" s="110">
        <v>34823</v>
      </c>
      <c r="N7" s="45">
        <v>28980</v>
      </c>
      <c r="O7" s="8">
        <f t="shared" si="3"/>
        <v>29270</v>
      </c>
      <c r="P7" s="8">
        <f t="shared" si="3"/>
        <v>29563</v>
      </c>
      <c r="Q7" s="8">
        <f t="shared" si="4"/>
        <v>30155</v>
      </c>
      <c r="R7" s="8">
        <f t="shared" si="5"/>
        <v>31211</v>
      </c>
      <c r="S7" s="8">
        <f t="shared" si="6"/>
        <v>32070</v>
      </c>
      <c r="T7" s="16">
        <f>ROUNDUP(S7*1.0495,0)</f>
        <v>33658</v>
      </c>
      <c r="U7" s="16">
        <f t="shared" ref="U7:U11" si="18">T7</f>
        <v>33658</v>
      </c>
      <c r="V7" s="16">
        <v>36141</v>
      </c>
      <c r="W7" s="16">
        <f>ROUNDUP(V7*1.065,0)</f>
        <v>38491</v>
      </c>
      <c r="X7" s="107">
        <f t="shared" ref="X7:X11" si="19">ROUNDUP(W7*1.055,0)</f>
        <v>40609</v>
      </c>
      <c r="Y7" s="110">
        <f t="shared" ref="Y7:Y11" si="20">ROUNDUP(X7*1.04,0)</f>
        <v>42234</v>
      </c>
      <c r="Z7" s="45">
        <v>27211</v>
      </c>
      <c r="AA7" s="8">
        <f t="shared" si="7"/>
        <v>27484</v>
      </c>
      <c r="AB7" s="8">
        <f t="shared" si="7"/>
        <v>27759</v>
      </c>
      <c r="AC7" s="8">
        <f t="shared" si="8"/>
        <v>28315</v>
      </c>
      <c r="AD7" s="8">
        <f t="shared" si="9"/>
        <v>29307</v>
      </c>
      <c r="AE7" s="8">
        <f t="shared" si="10"/>
        <v>30113</v>
      </c>
      <c r="AF7" s="16">
        <f>ROUNDUP(AE7*1.0495,0)</f>
        <v>31604</v>
      </c>
      <c r="AG7" s="16">
        <f t="shared" ref="AG7:AG11" si="21">AF7</f>
        <v>31604</v>
      </c>
      <c r="AH7" s="16">
        <v>34103</v>
      </c>
      <c r="AI7" s="16">
        <f t="shared" ref="AI7:AI11" si="22">ROUNDUP(AH7*1.065,0)</f>
        <v>36320</v>
      </c>
      <c r="AJ7" s="107">
        <f t="shared" ref="AJ7:AJ11" si="23">ROUNDUP(AI7*1.055,0)</f>
        <v>38318</v>
      </c>
      <c r="AK7" s="110">
        <f t="shared" ref="AK7:AK11" si="24">ROUNDUP(AJ7*1.04,0)</f>
        <v>39851</v>
      </c>
      <c r="AL7" s="45">
        <v>24821</v>
      </c>
      <c r="AM7" s="8">
        <f t="shared" si="11"/>
        <v>25070</v>
      </c>
      <c r="AN7" s="8">
        <f t="shared" si="11"/>
        <v>25321</v>
      </c>
      <c r="AO7" s="16">
        <f t="shared" si="12"/>
        <v>25828</v>
      </c>
      <c r="AP7" s="8">
        <f t="shared" si="13"/>
        <v>26732</v>
      </c>
      <c r="AQ7" s="10">
        <f t="shared" si="14"/>
        <v>27468</v>
      </c>
      <c r="AR7" s="16">
        <f>ROUNDUP(AQ7*1.0495,0)</f>
        <v>28828</v>
      </c>
      <c r="AS7" s="16">
        <f t="shared" ref="AS7:AS11" si="25">AR7</f>
        <v>28828</v>
      </c>
      <c r="AT7" s="16">
        <v>31126</v>
      </c>
      <c r="AU7" s="108">
        <f>ROUNDUP(AT7*1.065,0)</f>
        <v>33150</v>
      </c>
      <c r="AV7" s="107">
        <f t="shared" ref="AV7:AV11" si="26">ROUNDUP(AU7*1.055,0)</f>
        <v>34974</v>
      </c>
      <c r="AW7" s="110">
        <f t="shared" ref="AW7:AW11" si="27">ROUNDUP(AV7*1.04,0)</f>
        <v>36373</v>
      </c>
    </row>
    <row r="8" spans="1:49" x14ac:dyDescent="0.2">
      <c r="A8" s="104" t="s">
        <v>12</v>
      </c>
      <c r="B8" s="45">
        <v>25675</v>
      </c>
      <c r="C8" s="8">
        <f t="shared" si="0"/>
        <v>25932</v>
      </c>
      <c r="D8" s="8">
        <f t="shared" si="0"/>
        <v>26192</v>
      </c>
      <c r="E8" s="8">
        <f t="shared" si="1"/>
        <v>26716</v>
      </c>
      <c r="F8" s="8">
        <f t="shared" si="15"/>
        <v>27652</v>
      </c>
      <c r="G8" s="8">
        <f t="shared" si="2"/>
        <v>28413</v>
      </c>
      <c r="H8" s="8">
        <f>ROUNDUP(G8*1.044,0)</f>
        <v>29664</v>
      </c>
      <c r="I8" s="107">
        <f t="shared" si="16"/>
        <v>29664</v>
      </c>
      <c r="J8" s="107">
        <v>31750</v>
      </c>
      <c r="K8" s="107">
        <f t="shared" ref="K8" si="28">J8*1.065</f>
        <v>33813.75</v>
      </c>
      <c r="L8" s="109">
        <f t="shared" si="17"/>
        <v>35674</v>
      </c>
      <c r="M8" s="110">
        <f t="shared" ref="M8:M10" si="29">ROUND(L8*1.04,0)</f>
        <v>37101</v>
      </c>
      <c r="N8" s="45">
        <v>30490</v>
      </c>
      <c r="O8" s="8">
        <f t="shared" si="3"/>
        <v>30795</v>
      </c>
      <c r="P8" s="8">
        <f t="shared" si="3"/>
        <v>31103</v>
      </c>
      <c r="Q8" s="8">
        <f t="shared" si="4"/>
        <v>31726</v>
      </c>
      <c r="R8" s="8">
        <f t="shared" si="5"/>
        <v>32837</v>
      </c>
      <c r="S8" s="8">
        <f t="shared" si="6"/>
        <v>33741</v>
      </c>
      <c r="T8" s="16">
        <f>ROUNDUP(S8*1.044,0)</f>
        <v>35226</v>
      </c>
      <c r="U8" s="16">
        <f t="shared" si="18"/>
        <v>35226</v>
      </c>
      <c r="V8" s="16">
        <v>37857</v>
      </c>
      <c r="W8" s="16">
        <f t="shared" ref="W8:W11" si="30">ROUNDUP(V8*1.065,0)</f>
        <v>40318</v>
      </c>
      <c r="X8" s="107">
        <f t="shared" si="19"/>
        <v>42536</v>
      </c>
      <c r="Y8" s="110">
        <f t="shared" si="20"/>
        <v>44238</v>
      </c>
      <c r="Z8" s="45">
        <v>28896</v>
      </c>
      <c r="AA8" s="8">
        <f t="shared" si="7"/>
        <v>29185</v>
      </c>
      <c r="AB8" s="8">
        <f t="shared" si="7"/>
        <v>29477</v>
      </c>
      <c r="AC8" s="8">
        <f t="shared" si="8"/>
        <v>30067</v>
      </c>
      <c r="AD8" s="8">
        <f t="shared" si="9"/>
        <v>31120</v>
      </c>
      <c r="AE8" s="8">
        <f t="shared" si="10"/>
        <v>31976</v>
      </c>
      <c r="AF8" s="16">
        <f>ROUNDUP(AE8*1.044,0)</f>
        <v>33383</v>
      </c>
      <c r="AG8" s="16">
        <f t="shared" si="21"/>
        <v>33383</v>
      </c>
      <c r="AH8" s="16">
        <v>35886</v>
      </c>
      <c r="AI8" s="16">
        <f t="shared" si="22"/>
        <v>38219</v>
      </c>
      <c r="AJ8" s="107">
        <f t="shared" si="23"/>
        <v>40322</v>
      </c>
      <c r="AK8" s="110">
        <f t="shared" si="24"/>
        <v>41935</v>
      </c>
      <c r="AL8" s="45">
        <v>26731</v>
      </c>
      <c r="AM8" s="8">
        <f t="shared" si="11"/>
        <v>26999</v>
      </c>
      <c r="AN8" s="8">
        <f t="shared" si="11"/>
        <v>27269</v>
      </c>
      <c r="AO8" s="16">
        <f t="shared" si="12"/>
        <v>27815</v>
      </c>
      <c r="AP8" s="8">
        <f t="shared" si="13"/>
        <v>28789</v>
      </c>
      <c r="AQ8" s="10">
        <f t="shared" si="14"/>
        <v>29581</v>
      </c>
      <c r="AR8" s="16">
        <f>ROUNDUP(AQ8*1.044,0)</f>
        <v>30883</v>
      </c>
      <c r="AS8" s="16">
        <f t="shared" si="25"/>
        <v>30883</v>
      </c>
      <c r="AT8" s="16">
        <v>33055</v>
      </c>
      <c r="AU8" s="108">
        <f t="shared" ref="AU8:AU11" si="31">ROUNDUP(AT8*1.065,0)</f>
        <v>35204</v>
      </c>
      <c r="AV8" s="107">
        <f t="shared" si="26"/>
        <v>37141</v>
      </c>
      <c r="AW8" s="110">
        <f t="shared" si="27"/>
        <v>38627</v>
      </c>
    </row>
    <row r="9" spans="1:49" x14ac:dyDescent="0.2">
      <c r="A9" s="104" t="s">
        <v>13</v>
      </c>
      <c r="B9" s="45">
        <v>27650</v>
      </c>
      <c r="C9" s="8">
        <f t="shared" si="0"/>
        <v>27927</v>
      </c>
      <c r="D9" s="8">
        <f t="shared" si="0"/>
        <v>28207</v>
      </c>
      <c r="E9" s="8">
        <f t="shared" si="1"/>
        <v>28772</v>
      </c>
      <c r="F9" s="8">
        <f t="shared" si="15"/>
        <v>29780</v>
      </c>
      <c r="G9" s="8">
        <f t="shared" si="2"/>
        <v>30599</v>
      </c>
      <c r="H9" s="8">
        <f>ROUNDUP(G9*1.0385,0)</f>
        <v>31778</v>
      </c>
      <c r="I9" s="107">
        <f t="shared" si="16"/>
        <v>31778</v>
      </c>
      <c r="J9" s="107">
        <v>33850</v>
      </c>
      <c r="K9" s="107">
        <f>ROUNDUP(J9*1.065,0)</f>
        <v>36051</v>
      </c>
      <c r="L9" s="109">
        <f t="shared" si="17"/>
        <v>38034</v>
      </c>
      <c r="M9" s="110">
        <v>39556</v>
      </c>
      <c r="N9" s="45">
        <v>32079</v>
      </c>
      <c r="O9" s="8">
        <f t="shared" si="3"/>
        <v>32400</v>
      </c>
      <c r="P9" s="8">
        <f t="shared" si="3"/>
        <v>32724</v>
      </c>
      <c r="Q9" s="8">
        <f t="shared" si="4"/>
        <v>33379</v>
      </c>
      <c r="R9" s="8">
        <f t="shared" si="5"/>
        <v>34548</v>
      </c>
      <c r="S9" s="8">
        <f t="shared" si="6"/>
        <v>35499</v>
      </c>
      <c r="T9" s="16">
        <f>ROUNDUP(S9*1.0385,0)</f>
        <v>36866</v>
      </c>
      <c r="U9" s="16">
        <f t="shared" si="18"/>
        <v>36866</v>
      </c>
      <c r="V9" s="16">
        <v>39655</v>
      </c>
      <c r="W9" s="16">
        <f t="shared" si="30"/>
        <v>42233</v>
      </c>
      <c r="X9" s="107">
        <f t="shared" si="19"/>
        <v>44556</v>
      </c>
      <c r="Y9" s="110">
        <f t="shared" si="20"/>
        <v>46339</v>
      </c>
      <c r="Z9" s="45">
        <v>30685</v>
      </c>
      <c r="AA9" s="8">
        <f t="shared" si="7"/>
        <v>30992</v>
      </c>
      <c r="AB9" s="8">
        <f t="shared" si="7"/>
        <v>31302</v>
      </c>
      <c r="AC9" s="8">
        <f t="shared" si="8"/>
        <v>31929</v>
      </c>
      <c r="AD9" s="8">
        <f t="shared" si="9"/>
        <v>33047</v>
      </c>
      <c r="AE9" s="8">
        <f t="shared" si="10"/>
        <v>33956</v>
      </c>
      <c r="AF9" s="16">
        <f>ROUNDUP(AE9*1.0385,0)</f>
        <v>35264</v>
      </c>
      <c r="AG9" s="16">
        <f t="shared" si="21"/>
        <v>35264</v>
      </c>
      <c r="AH9" s="16">
        <v>37763</v>
      </c>
      <c r="AI9" s="16">
        <f t="shared" si="22"/>
        <v>40218</v>
      </c>
      <c r="AJ9" s="107">
        <f t="shared" si="23"/>
        <v>42430</v>
      </c>
      <c r="AK9" s="110">
        <f t="shared" si="24"/>
        <v>44128</v>
      </c>
      <c r="AL9" s="45">
        <v>28713</v>
      </c>
      <c r="AM9" s="8">
        <f t="shared" si="11"/>
        <v>29001</v>
      </c>
      <c r="AN9" s="8">
        <f t="shared" si="11"/>
        <v>29292</v>
      </c>
      <c r="AO9" s="16">
        <f t="shared" si="12"/>
        <v>29878</v>
      </c>
      <c r="AP9" s="8">
        <f t="shared" si="13"/>
        <v>30924</v>
      </c>
      <c r="AQ9" s="10">
        <f t="shared" si="14"/>
        <v>31775</v>
      </c>
      <c r="AR9" s="16">
        <f>ROUNDUP(AQ9*1.0385,0)</f>
        <v>32999</v>
      </c>
      <c r="AS9" s="16">
        <f t="shared" si="25"/>
        <v>32999</v>
      </c>
      <c r="AT9" s="16">
        <v>35151</v>
      </c>
      <c r="AU9" s="108">
        <f t="shared" si="31"/>
        <v>37436</v>
      </c>
      <c r="AV9" s="107">
        <f t="shared" si="26"/>
        <v>39495</v>
      </c>
      <c r="AW9" s="110">
        <f t="shared" si="27"/>
        <v>41075</v>
      </c>
    </row>
    <row r="10" spans="1:49" x14ac:dyDescent="0.2">
      <c r="A10" s="104" t="s">
        <v>14</v>
      </c>
      <c r="B10" s="45">
        <v>29829</v>
      </c>
      <c r="C10" s="8">
        <f t="shared" si="0"/>
        <v>30128</v>
      </c>
      <c r="D10" s="8">
        <f t="shared" si="0"/>
        <v>30430</v>
      </c>
      <c r="E10" s="8">
        <f t="shared" si="1"/>
        <v>31039</v>
      </c>
      <c r="F10" s="8">
        <f t="shared" si="15"/>
        <v>32126</v>
      </c>
      <c r="G10" s="8">
        <f t="shared" si="2"/>
        <v>33010</v>
      </c>
      <c r="H10" s="8">
        <f>ROUNDUP(G10*1.033,0)</f>
        <v>34100</v>
      </c>
      <c r="I10" s="107">
        <f t="shared" si="16"/>
        <v>34100</v>
      </c>
      <c r="J10" s="107">
        <v>35990</v>
      </c>
      <c r="K10" s="107">
        <f t="shared" ref="K10:K11" si="32">ROUNDUP(J10*1.065,0)</f>
        <v>38330</v>
      </c>
      <c r="L10" s="109">
        <f t="shared" si="17"/>
        <v>40439</v>
      </c>
      <c r="M10" s="110">
        <f t="shared" si="29"/>
        <v>42057</v>
      </c>
      <c r="N10" s="45">
        <v>34547</v>
      </c>
      <c r="O10" s="8">
        <f t="shared" si="3"/>
        <v>34893</v>
      </c>
      <c r="P10" s="8">
        <f t="shared" si="3"/>
        <v>35242</v>
      </c>
      <c r="Q10" s="8">
        <f t="shared" si="4"/>
        <v>35947</v>
      </c>
      <c r="R10" s="8">
        <f t="shared" si="5"/>
        <v>37206</v>
      </c>
      <c r="S10" s="8">
        <f t="shared" si="6"/>
        <v>38230</v>
      </c>
      <c r="T10" s="16">
        <f>ROUNDUP(S10*1.033,0)</f>
        <v>39492</v>
      </c>
      <c r="U10" s="16">
        <f t="shared" si="18"/>
        <v>39492</v>
      </c>
      <c r="V10" s="16">
        <v>41892</v>
      </c>
      <c r="W10" s="16">
        <f t="shared" si="30"/>
        <v>44615</v>
      </c>
      <c r="X10" s="107">
        <f t="shared" si="19"/>
        <v>47069</v>
      </c>
      <c r="Y10" s="110">
        <f t="shared" si="20"/>
        <v>48952</v>
      </c>
      <c r="Z10" s="45">
        <v>33287</v>
      </c>
      <c r="AA10" s="8">
        <f t="shared" si="7"/>
        <v>33620</v>
      </c>
      <c r="AB10" s="8">
        <f t="shared" si="7"/>
        <v>33957</v>
      </c>
      <c r="AC10" s="8">
        <f t="shared" si="8"/>
        <v>34637</v>
      </c>
      <c r="AD10" s="8">
        <f t="shared" si="9"/>
        <v>35850</v>
      </c>
      <c r="AE10" s="8">
        <f t="shared" si="10"/>
        <v>36836</v>
      </c>
      <c r="AF10" s="16">
        <f>ROUNDUP(AE10*1.033,0)</f>
        <v>38052</v>
      </c>
      <c r="AG10" s="16">
        <f t="shared" si="21"/>
        <v>38052</v>
      </c>
      <c r="AH10" s="16">
        <v>40050</v>
      </c>
      <c r="AI10" s="16">
        <f t="shared" si="22"/>
        <v>42654</v>
      </c>
      <c r="AJ10" s="107">
        <f t="shared" si="23"/>
        <v>45000</v>
      </c>
      <c r="AK10" s="110">
        <f t="shared" si="24"/>
        <v>46800</v>
      </c>
      <c r="AL10" s="45">
        <v>30887</v>
      </c>
      <c r="AM10" s="8">
        <f t="shared" si="11"/>
        <v>31196</v>
      </c>
      <c r="AN10" s="8">
        <f t="shared" si="11"/>
        <v>31508</v>
      </c>
      <c r="AO10" s="16">
        <f t="shared" si="12"/>
        <v>32139</v>
      </c>
      <c r="AP10" s="8">
        <f t="shared" si="13"/>
        <v>33264</v>
      </c>
      <c r="AQ10" s="10">
        <f t="shared" si="14"/>
        <v>34179</v>
      </c>
      <c r="AR10" s="16">
        <f>ROUNDUP(AQ10*1.033,0)</f>
        <v>35307</v>
      </c>
      <c r="AS10" s="16">
        <f t="shared" si="25"/>
        <v>35307</v>
      </c>
      <c r="AT10" s="16">
        <v>37264</v>
      </c>
      <c r="AU10" s="108">
        <f t="shared" si="31"/>
        <v>39687</v>
      </c>
      <c r="AV10" s="107">
        <f t="shared" si="26"/>
        <v>41870</v>
      </c>
      <c r="AW10" s="110">
        <f t="shared" si="27"/>
        <v>43545</v>
      </c>
    </row>
    <row r="11" spans="1:49" ht="12.75" thickBot="1" x14ac:dyDescent="0.25">
      <c r="A11" s="104" t="s">
        <v>51</v>
      </c>
      <c r="B11" s="27">
        <v>32187</v>
      </c>
      <c r="C11" s="9">
        <f>ROUNDUP(B11*1.02,0)</f>
        <v>32831</v>
      </c>
      <c r="D11" s="9">
        <f>ROUNDUP(C11*1.01,0)</f>
        <v>33160</v>
      </c>
      <c r="E11" s="9">
        <f t="shared" si="1"/>
        <v>33824</v>
      </c>
      <c r="F11" s="9">
        <f t="shared" si="15"/>
        <v>35008</v>
      </c>
      <c r="G11" s="9">
        <f t="shared" si="2"/>
        <v>35971</v>
      </c>
      <c r="H11" s="9">
        <f>ROUNDUP(G11*1.0275,0)</f>
        <v>36961</v>
      </c>
      <c r="I11" s="44">
        <f t="shared" si="16"/>
        <v>36961</v>
      </c>
      <c r="J11" s="44">
        <v>38810</v>
      </c>
      <c r="K11" s="44">
        <f t="shared" si="32"/>
        <v>41333</v>
      </c>
      <c r="L11" s="112">
        <f t="shared" si="17"/>
        <v>43607</v>
      </c>
      <c r="M11" s="111">
        <v>45352</v>
      </c>
      <c r="N11" s="27">
        <v>37119</v>
      </c>
      <c r="O11" s="9">
        <f>ROUNDUP(N11*1.02,0)</f>
        <v>37862</v>
      </c>
      <c r="P11" s="9">
        <f>ROUNDUP(O11*1.01,0)</f>
        <v>38241</v>
      </c>
      <c r="Q11" s="9">
        <f t="shared" si="4"/>
        <v>39006</v>
      </c>
      <c r="R11" s="9">
        <f t="shared" si="5"/>
        <v>40372</v>
      </c>
      <c r="S11" s="9">
        <f t="shared" si="6"/>
        <v>41483</v>
      </c>
      <c r="T11" s="17">
        <f>ROUNDUP(S11*1.0275,0)</f>
        <v>42624</v>
      </c>
      <c r="U11" s="17">
        <f t="shared" si="18"/>
        <v>42624</v>
      </c>
      <c r="V11" s="17">
        <v>44756</v>
      </c>
      <c r="W11" s="17">
        <f t="shared" si="30"/>
        <v>47666</v>
      </c>
      <c r="X11" s="44">
        <f t="shared" si="19"/>
        <v>50288</v>
      </c>
      <c r="Y11" s="111">
        <f t="shared" si="20"/>
        <v>52300</v>
      </c>
      <c r="Z11" s="27">
        <v>35823</v>
      </c>
      <c r="AA11" s="9">
        <f>ROUNDUP(Z11*1.02,0)</f>
        <v>36540</v>
      </c>
      <c r="AB11" s="9">
        <f>ROUNDUP(AA11*1.01,0)</f>
        <v>36906</v>
      </c>
      <c r="AC11" s="9">
        <f t="shared" si="8"/>
        <v>37645</v>
      </c>
      <c r="AD11" s="9">
        <f t="shared" si="9"/>
        <v>38963</v>
      </c>
      <c r="AE11" s="9">
        <f t="shared" si="10"/>
        <v>40035</v>
      </c>
      <c r="AF11" s="17">
        <f>ROUNDUP(AE11*1.0275,0)</f>
        <v>41136</v>
      </c>
      <c r="AG11" s="17">
        <f t="shared" si="21"/>
        <v>41136</v>
      </c>
      <c r="AH11" s="17">
        <v>43193</v>
      </c>
      <c r="AI11" s="17">
        <f t="shared" si="22"/>
        <v>46001</v>
      </c>
      <c r="AJ11" s="44">
        <f t="shared" si="23"/>
        <v>48532</v>
      </c>
      <c r="AK11" s="111">
        <f t="shared" si="24"/>
        <v>50474</v>
      </c>
      <c r="AL11" s="27">
        <v>33244</v>
      </c>
      <c r="AM11" s="9">
        <f>ROUNDUP(AL11*1.02,0)</f>
        <v>33909</v>
      </c>
      <c r="AN11" s="9">
        <f>ROUNDUP(AM11*1.01,0)</f>
        <v>34249</v>
      </c>
      <c r="AO11" s="17">
        <f t="shared" si="12"/>
        <v>34934</v>
      </c>
      <c r="AP11" s="9">
        <f t="shared" si="13"/>
        <v>36157</v>
      </c>
      <c r="AQ11" s="11">
        <f t="shared" si="14"/>
        <v>37152</v>
      </c>
      <c r="AR11" s="17">
        <f>ROUNDUP(AQ11*1.0275,0)</f>
        <v>38174</v>
      </c>
      <c r="AS11" s="17">
        <f t="shared" si="25"/>
        <v>38174</v>
      </c>
      <c r="AT11" s="17">
        <v>40083</v>
      </c>
      <c r="AU11" s="60">
        <f t="shared" si="31"/>
        <v>42689</v>
      </c>
      <c r="AV11" s="44">
        <f t="shared" si="26"/>
        <v>45037</v>
      </c>
      <c r="AW11" s="111">
        <f t="shared" si="27"/>
        <v>46839</v>
      </c>
    </row>
    <row r="12" spans="1:49" x14ac:dyDescent="0.2">
      <c r="B12" s="16"/>
    </row>
  </sheetData>
  <mergeCells count="5">
    <mergeCell ref="AL4:AW4"/>
    <mergeCell ref="B4:M4"/>
    <mergeCell ref="N4:Y4"/>
    <mergeCell ref="Z4:AK4"/>
    <mergeCell ref="A3:AW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9"/>
  <sheetViews>
    <sheetView topLeftCell="R1" zoomScale="109" zoomScaleNormal="109" workbookViewId="0">
      <selection activeCell="C17" sqref="C17"/>
    </sheetView>
  </sheetViews>
  <sheetFormatPr defaultColWidth="6.625" defaultRowHeight="12" x14ac:dyDescent="0.2"/>
  <cols>
    <col min="1" max="10" width="6.625" style="7"/>
    <col min="11" max="11" width="6.625" style="22"/>
    <col min="12" max="13" width="6.625" style="12"/>
    <col min="14" max="22" width="6.625" style="7"/>
    <col min="23" max="23" width="6.625" style="22"/>
    <col min="24" max="25" width="6.625" style="12"/>
    <col min="26" max="34" width="6.625" style="7"/>
    <col min="35" max="35" width="6.625" style="22"/>
    <col min="36" max="37" width="6.625" style="12"/>
    <col min="38" max="46" width="6.625" style="7"/>
    <col min="47" max="47" width="6.625" style="22"/>
    <col min="48" max="48" width="6.625" style="12"/>
    <col min="49" max="16384" width="6.625" style="7"/>
  </cols>
  <sheetData>
    <row r="1" spans="1:49" ht="13.9" customHeight="1" x14ac:dyDescent="0.2">
      <c r="H1" s="168"/>
      <c r="I1" s="168"/>
      <c r="J1" s="168"/>
      <c r="K1" s="168"/>
      <c r="L1" s="168"/>
      <c r="M1" s="168"/>
      <c r="N1" s="168"/>
    </row>
    <row r="2" spans="1:49" x14ac:dyDescent="0.2">
      <c r="A2" s="21"/>
      <c r="B2" s="21"/>
    </row>
    <row r="4" spans="1:49" s="22" customFormat="1" ht="13.9" customHeight="1" thickBot="1" x14ac:dyDescent="0.25">
      <c r="A4" s="172" t="s">
        <v>44</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row>
    <row r="5" spans="1:49" s="22" customFormat="1" ht="13.9" customHeight="1" x14ac:dyDescent="0.2">
      <c r="A5" s="61"/>
      <c r="B5" s="169" t="s">
        <v>31</v>
      </c>
      <c r="C5" s="170"/>
      <c r="D5" s="170"/>
      <c r="E5" s="170"/>
      <c r="F5" s="170"/>
      <c r="G5" s="170"/>
      <c r="H5" s="170"/>
      <c r="I5" s="170"/>
      <c r="J5" s="170"/>
      <c r="K5" s="170"/>
      <c r="L5" s="170"/>
      <c r="M5" s="170"/>
      <c r="N5" s="169" t="s">
        <v>0</v>
      </c>
      <c r="O5" s="170"/>
      <c r="P5" s="170"/>
      <c r="Q5" s="170"/>
      <c r="R5" s="170"/>
      <c r="S5" s="170"/>
      <c r="T5" s="170"/>
      <c r="U5" s="170"/>
      <c r="V5" s="170"/>
      <c r="W5" s="170"/>
      <c r="X5" s="170"/>
      <c r="Y5" s="170"/>
      <c r="Z5" s="169" t="s">
        <v>1</v>
      </c>
      <c r="AA5" s="170"/>
      <c r="AB5" s="170"/>
      <c r="AC5" s="170"/>
      <c r="AD5" s="170"/>
      <c r="AE5" s="170"/>
      <c r="AF5" s="170"/>
      <c r="AG5" s="170"/>
      <c r="AH5" s="170"/>
      <c r="AI5" s="170"/>
      <c r="AJ5" s="170"/>
      <c r="AK5" s="171"/>
      <c r="AL5" s="169" t="s">
        <v>18</v>
      </c>
      <c r="AM5" s="170"/>
      <c r="AN5" s="170"/>
      <c r="AO5" s="170"/>
      <c r="AP5" s="170"/>
      <c r="AQ5" s="170"/>
      <c r="AR5" s="170"/>
      <c r="AS5" s="170"/>
      <c r="AT5" s="170"/>
      <c r="AU5" s="170"/>
      <c r="AV5" s="170"/>
      <c r="AW5" s="171"/>
    </row>
    <row r="6" spans="1:49" s="22" customFormat="1" ht="12.75" thickBot="1" x14ac:dyDescent="0.25">
      <c r="A6" s="61"/>
      <c r="B6" s="46">
        <v>2014</v>
      </c>
      <c r="C6" s="37">
        <v>2015</v>
      </c>
      <c r="D6" s="37">
        <v>2016</v>
      </c>
      <c r="E6" s="37">
        <v>2017</v>
      </c>
      <c r="F6" s="37">
        <v>2018</v>
      </c>
      <c r="G6" s="37">
        <v>2019</v>
      </c>
      <c r="H6" s="37">
        <v>2020</v>
      </c>
      <c r="I6" s="37">
        <v>2021</v>
      </c>
      <c r="J6" s="37">
        <v>2022</v>
      </c>
      <c r="K6" s="37">
        <v>2023</v>
      </c>
      <c r="L6" s="37">
        <v>2024</v>
      </c>
      <c r="M6" s="113">
        <v>2025</v>
      </c>
      <c r="N6" s="46">
        <v>2014</v>
      </c>
      <c r="O6" s="37">
        <v>2015</v>
      </c>
      <c r="P6" s="37">
        <v>2016</v>
      </c>
      <c r="Q6" s="37">
        <v>2017</v>
      </c>
      <c r="R6" s="37">
        <v>2018</v>
      </c>
      <c r="S6" s="37">
        <v>2019</v>
      </c>
      <c r="T6" s="37">
        <v>2020</v>
      </c>
      <c r="U6" s="37">
        <v>2021</v>
      </c>
      <c r="V6" s="37">
        <v>2022</v>
      </c>
      <c r="W6" s="37">
        <v>2023</v>
      </c>
      <c r="X6" s="37">
        <v>2024</v>
      </c>
      <c r="Y6" s="113">
        <v>2025</v>
      </c>
      <c r="Z6" s="46">
        <v>2014</v>
      </c>
      <c r="AA6" s="37">
        <v>2015</v>
      </c>
      <c r="AB6" s="37">
        <v>2016</v>
      </c>
      <c r="AC6" s="37">
        <v>2017</v>
      </c>
      <c r="AD6" s="37">
        <v>2018</v>
      </c>
      <c r="AE6" s="37">
        <v>2019</v>
      </c>
      <c r="AF6" s="37">
        <v>2020</v>
      </c>
      <c r="AG6" s="37">
        <v>2021</v>
      </c>
      <c r="AH6" s="37">
        <v>2022</v>
      </c>
      <c r="AI6" s="37">
        <v>2023</v>
      </c>
      <c r="AJ6" s="37">
        <v>2024</v>
      </c>
      <c r="AK6" s="47">
        <v>2025</v>
      </c>
      <c r="AL6" s="46">
        <v>2014</v>
      </c>
      <c r="AM6" s="37">
        <v>2015</v>
      </c>
      <c r="AN6" s="37">
        <v>2016</v>
      </c>
      <c r="AO6" s="37">
        <v>2017</v>
      </c>
      <c r="AP6" s="37">
        <v>2018</v>
      </c>
      <c r="AQ6" s="37">
        <v>2019</v>
      </c>
      <c r="AR6" s="37">
        <v>2020</v>
      </c>
      <c r="AS6" s="37">
        <v>2021</v>
      </c>
      <c r="AT6" s="37">
        <v>2022</v>
      </c>
      <c r="AU6" s="37">
        <v>2023</v>
      </c>
      <c r="AV6" s="37">
        <v>2024</v>
      </c>
      <c r="AW6" s="47">
        <v>2025</v>
      </c>
    </row>
    <row r="7" spans="1:49" x14ac:dyDescent="0.2">
      <c r="A7" s="68" t="s">
        <v>15</v>
      </c>
      <c r="B7" s="45">
        <v>34869</v>
      </c>
      <c r="C7" s="8">
        <f t="shared" ref="C7:E9" si="0">ROUNDUP(B7*1.01,0)</f>
        <v>35218</v>
      </c>
      <c r="D7" s="8">
        <f t="shared" si="0"/>
        <v>35571</v>
      </c>
      <c r="E7" s="8">
        <f t="shared" si="0"/>
        <v>35927</v>
      </c>
      <c r="F7" s="8">
        <f>ROUNDUP(E7*1.02,0)</f>
        <v>36646</v>
      </c>
      <c r="G7" s="10">
        <f>ROUNDUP(F7*1.0275,0)</f>
        <v>37654</v>
      </c>
      <c r="H7" s="10">
        <f>ROUNDUP(G7*1.0275,0)</f>
        <v>38690</v>
      </c>
      <c r="I7" s="8">
        <f>H7</f>
        <v>38690</v>
      </c>
      <c r="J7" s="8">
        <v>40625</v>
      </c>
      <c r="K7" s="8">
        <f>J7*1.065</f>
        <v>43265.625</v>
      </c>
      <c r="L7" s="8">
        <f>ROUNDUP(K7*1.055,0)</f>
        <v>45646</v>
      </c>
      <c r="M7" s="13">
        <f>ROUNDUP(L7*1.04,0)</f>
        <v>47472</v>
      </c>
      <c r="N7" s="45">
        <v>42332</v>
      </c>
      <c r="O7" s="10">
        <f t="shared" ref="O7:Q9" si="1">ROUNDUP(N7*1.01,0)</f>
        <v>42756</v>
      </c>
      <c r="P7" s="10">
        <f t="shared" si="1"/>
        <v>43184</v>
      </c>
      <c r="Q7" s="10">
        <f t="shared" si="1"/>
        <v>43616</v>
      </c>
      <c r="R7" s="8">
        <f t="shared" ref="R7:R9" si="2">ROUNDUP(Q7*1.02,0)</f>
        <v>44489</v>
      </c>
      <c r="S7" s="10">
        <f t="shared" ref="S7:S9" si="3">ROUNDUP(R7*1.0275,0)</f>
        <v>45713</v>
      </c>
      <c r="T7" s="10">
        <f>ROUNDUP(S7*1.0275,0)</f>
        <v>46971</v>
      </c>
      <c r="U7" s="8">
        <f>T7</f>
        <v>46971</v>
      </c>
      <c r="V7" s="8">
        <f>ROUNDUP(U7*1.05,0)</f>
        <v>49320</v>
      </c>
      <c r="W7" s="8">
        <f>V7*1.065</f>
        <v>52525.799999999996</v>
      </c>
      <c r="X7" s="8">
        <f>ROUNDUP(W7*1.055,0)</f>
        <v>55415</v>
      </c>
      <c r="Y7" s="13">
        <f>ROUNDUP(X7*1.04,0)</f>
        <v>57632</v>
      </c>
      <c r="Z7" s="45">
        <v>38355</v>
      </c>
      <c r="AA7" s="8">
        <f t="shared" ref="AA7:AC9" si="4">ROUNDUP(Z7*1.01,0)</f>
        <v>38739</v>
      </c>
      <c r="AB7" s="8">
        <f t="shared" si="4"/>
        <v>39127</v>
      </c>
      <c r="AC7" s="8">
        <f t="shared" si="4"/>
        <v>39519</v>
      </c>
      <c r="AD7" s="8">
        <f t="shared" ref="AD7:AD9" si="5">ROUNDUP(AC7*1.02,0)</f>
        <v>40310</v>
      </c>
      <c r="AE7" s="10">
        <f t="shared" ref="AE7:AE9" si="6">ROUNDUP(AD7*1.0275,0)</f>
        <v>41419</v>
      </c>
      <c r="AF7" s="10">
        <f>ROUNDUP(AE7*1.0275,0)</f>
        <v>42559</v>
      </c>
      <c r="AG7" s="8">
        <f>AF7</f>
        <v>42559</v>
      </c>
      <c r="AH7" s="8">
        <f>ROUNDUP(AG7*1.05,0)</f>
        <v>44687</v>
      </c>
      <c r="AI7" s="8">
        <f>AH7*1.065</f>
        <v>47591.654999999999</v>
      </c>
      <c r="AJ7" s="8">
        <f>ROUNDUP(AI7*1.055,0)</f>
        <v>50210</v>
      </c>
      <c r="AK7" s="114">
        <f>ROUNDUP(AJ7*1.04,0)</f>
        <v>52219</v>
      </c>
      <c r="AL7" s="48">
        <v>35927</v>
      </c>
      <c r="AM7" s="49">
        <f t="shared" ref="AM7:AO9" si="7">ROUNDUP(AL7*1.01,0)</f>
        <v>36287</v>
      </c>
      <c r="AN7" s="49">
        <f t="shared" si="7"/>
        <v>36650</v>
      </c>
      <c r="AO7" s="49">
        <f t="shared" si="7"/>
        <v>37017</v>
      </c>
      <c r="AP7" s="55">
        <f t="shared" ref="AP7:AP9" si="8">ROUNDUP(AO7*1.02,0)</f>
        <v>37758</v>
      </c>
      <c r="AQ7" s="49">
        <f t="shared" ref="AQ7:AQ9" si="9">ROUNDUP(AP7*1.0275,0)</f>
        <v>38797</v>
      </c>
      <c r="AR7" s="49">
        <f>ROUNDUP(AQ7*1.0275,0)</f>
        <v>39864</v>
      </c>
      <c r="AS7" s="55">
        <f>AR7</f>
        <v>39864</v>
      </c>
      <c r="AT7" s="55">
        <f>ROUNDUP(AS7*1.05,0)</f>
        <v>41858</v>
      </c>
      <c r="AU7" s="59">
        <f>AT7*1.065</f>
        <v>44578.77</v>
      </c>
      <c r="AV7" s="55">
        <f>ROUNDUP(AU7*1.055,0)</f>
        <v>47031</v>
      </c>
      <c r="AW7" s="117">
        <f>ROUNDUP(AV7*1.04,0)</f>
        <v>48913</v>
      </c>
    </row>
    <row r="8" spans="1:49" x14ac:dyDescent="0.2">
      <c r="A8" s="69" t="s">
        <v>16</v>
      </c>
      <c r="B8" s="45">
        <v>36161</v>
      </c>
      <c r="C8" s="8">
        <f t="shared" si="0"/>
        <v>36523</v>
      </c>
      <c r="D8" s="8">
        <f t="shared" si="0"/>
        <v>36889</v>
      </c>
      <c r="E8" s="8">
        <f t="shared" si="0"/>
        <v>37258</v>
      </c>
      <c r="F8" s="8">
        <f t="shared" ref="F8:F9" si="10">ROUNDUP(E8*1.02,0)</f>
        <v>38004</v>
      </c>
      <c r="G8" s="10">
        <f>ROUNDUP(F8*1.0275,0)</f>
        <v>39050</v>
      </c>
      <c r="H8" s="10">
        <f t="shared" ref="H8:H9" si="11">ROUNDUP(G8*1.0275,0)</f>
        <v>40124</v>
      </c>
      <c r="I8" s="8">
        <f t="shared" ref="I8:I9" si="12">H8</f>
        <v>40124</v>
      </c>
      <c r="J8" s="8">
        <f t="shared" ref="J8:J9" si="13">ROUNDUP(I8*1.05,0)</f>
        <v>42131</v>
      </c>
      <c r="K8" s="8">
        <f t="shared" ref="K8:K9" si="14">J8*1.065</f>
        <v>44869.514999999999</v>
      </c>
      <c r="L8" s="8">
        <f t="shared" ref="L8:L9" si="15">ROUNDUP(K8*1.055,0)</f>
        <v>47338</v>
      </c>
      <c r="M8" s="13">
        <f t="shared" ref="M8:M9" si="16">ROUNDUP(L8*1.04,0)</f>
        <v>49232</v>
      </c>
      <c r="N8" s="45">
        <v>44412</v>
      </c>
      <c r="O8" s="10">
        <f t="shared" si="1"/>
        <v>44857</v>
      </c>
      <c r="P8" s="10">
        <f t="shared" si="1"/>
        <v>45306</v>
      </c>
      <c r="Q8" s="10">
        <f t="shared" si="1"/>
        <v>45760</v>
      </c>
      <c r="R8" s="8">
        <f t="shared" si="2"/>
        <v>46676</v>
      </c>
      <c r="S8" s="10">
        <f t="shared" si="3"/>
        <v>47960</v>
      </c>
      <c r="T8" s="10">
        <f t="shared" ref="T8:T9" si="17">ROUNDUP(S8*1.0275,0)</f>
        <v>49279</v>
      </c>
      <c r="U8" s="8">
        <f t="shared" ref="U8:U9" si="18">T8</f>
        <v>49279</v>
      </c>
      <c r="V8" s="8">
        <f t="shared" ref="V8:V9" si="19">ROUNDUP(U8*1.05,0)</f>
        <v>51743</v>
      </c>
      <c r="W8" s="8">
        <f>ROUNDUP(V8*1.065,0)</f>
        <v>55107</v>
      </c>
      <c r="X8" s="8">
        <f t="shared" ref="X8:X9" si="20">ROUNDUP(W8*1.055,0)</f>
        <v>58138</v>
      </c>
      <c r="Y8" s="13">
        <f t="shared" ref="Y8:Y9" si="21">ROUNDUP(X8*1.04,0)</f>
        <v>60464</v>
      </c>
      <c r="Z8" s="45">
        <v>39775</v>
      </c>
      <c r="AA8" s="8">
        <f t="shared" si="4"/>
        <v>40173</v>
      </c>
      <c r="AB8" s="8">
        <f t="shared" si="4"/>
        <v>40575</v>
      </c>
      <c r="AC8" s="8">
        <f t="shared" si="4"/>
        <v>40981</v>
      </c>
      <c r="AD8" s="8">
        <f t="shared" si="5"/>
        <v>41801</v>
      </c>
      <c r="AE8" s="10">
        <f t="shared" si="6"/>
        <v>42951</v>
      </c>
      <c r="AF8" s="10">
        <f t="shared" ref="AF8:AF9" si="22">ROUNDUP(AE8*1.0275,0)</f>
        <v>44133</v>
      </c>
      <c r="AG8" s="8">
        <f t="shared" ref="AG8:AG9" si="23">AF8</f>
        <v>44133</v>
      </c>
      <c r="AH8" s="8">
        <f t="shared" ref="AH8:AH9" si="24">ROUNDUP(AG8*1.05,0)</f>
        <v>46340</v>
      </c>
      <c r="AI8" s="8">
        <f>ROUNDUP(AH8*1.065,0)</f>
        <v>49353</v>
      </c>
      <c r="AJ8" s="8">
        <f t="shared" ref="AJ8:AJ9" si="25">ROUNDUP(AI8*1.055,0)</f>
        <v>52068</v>
      </c>
      <c r="AK8" s="114">
        <f t="shared" ref="AK8:AK9" si="26">ROUNDUP(AJ8*1.04,0)</f>
        <v>54151</v>
      </c>
      <c r="AL8" s="45">
        <v>37217</v>
      </c>
      <c r="AM8" s="10">
        <f t="shared" si="7"/>
        <v>37590</v>
      </c>
      <c r="AN8" s="10">
        <f t="shared" si="7"/>
        <v>37966</v>
      </c>
      <c r="AO8" s="10">
        <f t="shared" si="7"/>
        <v>38346</v>
      </c>
      <c r="AP8" s="8">
        <f t="shared" si="8"/>
        <v>39113</v>
      </c>
      <c r="AQ8" s="10">
        <f t="shared" si="9"/>
        <v>40189</v>
      </c>
      <c r="AR8" s="10">
        <f t="shared" ref="AR8:AR9" si="27">ROUNDUP(AQ8*1.0275,0)</f>
        <v>41295</v>
      </c>
      <c r="AS8" s="8">
        <f t="shared" ref="AS8:AS9" si="28">AR8</f>
        <v>41295</v>
      </c>
      <c r="AT8" s="8">
        <f t="shared" ref="AT8:AT9" si="29">ROUNDUP(AS8*1.05,0)</f>
        <v>43360</v>
      </c>
      <c r="AU8" s="16">
        <f>ROUNDUP(AT8*1.065,0)</f>
        <v>46179</v>
      </c>
      <c r="AV8" s="8">
        <f t="shared" ref="AV8" si="30">ROUNDUP(AU8*1.055,0)</f>
        <v>48719</v>
      </c>
      <c r="AW8" s="114">
        <f t="shared" ref="AW8:AW9" si="31">ROUNDUP(AV8*1.04,0)</f>
        <v>50668</v>
      </c>
    </row>
    <row r="9" spans="1:49" ht="12.75" thickBot="1" x14ac:dyDescent="0.25">
      <c r="A9" s="70" t="s">
        <v>17</v>
      </c>
      <c r="B9" s="27">
        <v>37496</v>
      </c>
      <c r="C9" s="9">
        <f t="shared" si="0"/>
        <v>37871</v>
      </c>
      <c r="D9" s="9">
        <f t="shared" si="0"/>
        <v>38250</v>
      </c>
      <c r="E9" s="9">
        <f t="shared" si="0"/>
        <v>38633</v>
      </c>
      <c r="F9" s="9">
        <f t="shared" si="10"/>
        <v>39406</v>
      </c>
      <c r="G9" s="11">
        <f>ROUNDUP(F9*1.0275,0)</f>
        <v>40490</v>
      </c>
      <c r="H9" s="11">
        <f t="shared" si="11"/>
        <v>41604</v>
      </c>
      <c r="I9" s="9">
        <f t="shared" si="12"/>
        <v>41604</v>
      </c>
      <c r="J9" s="9">
        <f t="shared" si="13"/>
        <v>43685</v>
      </c>
      <c r="K9" s="9">
        <f t="shared" si="14"/>
        <v>46524.524999999994</v>
      </c>
      <c r="L9" s="9">
        <f t="shared" si="15"/>
        <v>49084</v>
      </c>
      <c r="M9" s="116">
        <f t="shared" si="16"/>
        <v>51048</v>
      </c>
      <c r="N9" s="27">
        <v>45905</v>
      </c>
      <c r="O9" s="11">
        <f t="shared" si="1"/>
        <v>46365</v>
      </c>
      <c r="P9" s="11">
        <f t="shared" si="1"/>
        <v>46829</v>
      </c>
      <c r="Q9" s="11">
        <f t="shared" si="1"/>
        <v>47298</v>
      </c>
      <c r="R9" s="9">
        <f t="shared" si="2"/>
        <v>48244</v>
      </c>
      <c r="S9" s="11">
        <f t="shared" si="3"/>
        <v>49571</v>
      </c>
      <c r="T9" s="11">
        <f t="shared" si="17"/>
        <v>50935</v>
      </c>
      <c r="U9" s="9">
        <f t="shared" si="18"/>
        <v>50935</v>
      </c>
      <c r="V9" s="9">
        <f t="shared" si="19"/>
        <v>53482</v>
      </c>
      <c r="W9" s="9">
        <f>ROUNDUP(V9*1.065,0)</f>
        <v>56959</v>
      </c>
      <c r="X9" s="9">
        <f t="shared" si="20"/>
        <v>60092</v>
      </c>
      <c r="Y9" s="116">
        <f t="shared" si="21"/>
        <v>62496</v>
      </c>
      <c r="Z9" s="27">
        <v>41247</v>
      </c>
      <c r="AA9" s="9">
        <f t="shared" si="4"/>
        <v>41660</v>
      </c>
      <c r="AB9" s="9">
        <f t="shared" si="4"/>
        <v>42077</v>
      </c>
      <c r="AC9" s="9">
        <f t="shared" si="4"/>
        <v>42498</v>
      </c>
      <c r="AD9" s="9">
        <f t="shared" si="5"/>
        <v>43348</v>
      </c>
      <c r="AE9" s="11">
        <f t="shared" si="6"/>
        <v>44541</v>
      </c>
      <c r="AF9" s="11">
        <f t="shared" si="22"/>
        <v>45766</v>
      </c>
      <c r="AG9" s="9">
        <f t="shared" si="23"/>
        <v>45766</v>
      </c>
      <c r="AH9" s="9">
        <f t="shared" si="24"/>
        <v>48055</v>
      </c>
      <c r="AI9" s="9">
        <f t="shared" ref="AI9" si="32">AH9*1.065</f>
        <v>51178.574999999997</v>
      </c>
      <c r="AJ9" s="9">
        <f t="shared" si="25"/>
        <v>53994</v>
      </c>
      <c r="AK9" s="115">
        <f t="shared" si="26"/>
        <v>56154</v>
      </c>
      <c r="AL9" s="27">
        <v>38555</v>
      </c>
      <c r="AM9" s="11">
        <f t="shared" si="7"/>
        <v>38941</v>
      </c>
      <c r="AN9" s="11">
        <f t="shared" si="7"/>
        <v>39331</v>
      </c>
      <c r="AO9" s="11">
        <f t="shared" si="7"/>
        <v>39725</v>
      </c>
      <c r="AP9" s="9">
        <f t="shared" si="8"/>
        <v>40520</v>
      </c>
      <c r="AQ9" s="11">
        <f t="shared" si="9"/>
        <v>41635</v>
      </c>
      <c r="AR9" s="11">
        <f t="shared" si="27"/>
        <v>42780</v>
      </c>
      <c r="AS9" s="9">
        <f t="shared" si="28"/>
        <v>42780</v>
      </c>
      <c r="AT9" s="9">
        <f t="shared" si="29"/>
        <v>44919</v>
      </c>
      <c r="AU9" s="17">
        <f t="shared" ref="AU9" si="33">AT9*1.065</f>
        <v>47838.735000000001</v>
      </c>
      <c r="AV9" s="9">
        <f>ROUNDUP(AU9*1.05501,0)</f>
        <v>50471</v>
      </c>
      <c r="AW9" s="115">
        <f t="shared" si="31"/>
        <v>52490</v>
      </c>
    </row>
  </sheetData>
  <mergeCells count="6">
    <mergeCell ref="H1:N1"/>
    <mergeCell ref="B5:M5"/>
    <mergeCell ref="N5:Y5"/>
    <mergeCell ref="Z5:AK5"/>
    <mergeCell ref="AL5:AW5"/>
    <mergeCell ref="A4:AW4"/>
  </mergeCells>
  <pageMargins left="0.7" right="0.7" top="0.75" bottom="0.75" header="0.3" footer="0.3"/>
  <pageSetup paperSize="9" orientation="portrait" r:id="rId1"/>
  <ignoredErrors>
    <ignoredError sqref="AI8 AU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24"/>
  <sheetViews>
    <sheetView zoomScale="93" zoomScaleNormal="93" workbookViewId="0">
      <selection activeCell="E16" sqref="E16"/>
    </sheetView>
  </sheetViews>
  <sheetFormatPr defaultColWidth="6.625" defaultRowHeight="12" x14ac:dyDescent="0.2"/>
  <cols>
    <col min="1" max="1" width="6.625" style="22"/>
    <col min="2" max="11" width="6.625" style="7"/>
    <col min="12" max="13" width="6.625" style="12"/>
    <col min="14" max="22" width="6.625" style="7"/>
    <col min="23" max="23" width="6.625" style="16"/>
    <col min="24" max="25" width="6.625" style="15"/>
    <col min="26" max="34" width="6.625" style="7"/>
    <col min="35" max="35" width="6.625" style="16"/>
    <col min="36" max="37" width="6.625" style="15"/>
    <col min="38" max="46" width="6.625" style="7"/>
    <col min="47" max="47" width="6.625" style="16"/>
    <col min="48" max="48" width="6.625" style="12"/>
    <col min="49" max="16384" width="6.625" style="7"/>
  </cols>
  <sheetData>
    <row r="1" spans="1:49" ht="13.9" customHeight="1" x14ac:dyDescent="0.2">
      <c r="A1" s="21"/>
      <c r="B1" s="21"/>
      <c r="C1" s="168"/>
      <c r="D1" s="168"/>
      <c r="E1" s="168"/>
    </row>
    <row r="2" spans="1:49" x14ac:dyDescent="0.2">
      <c r="C2" s="168"/>
      <c r="D2" s="168"/>
      <c r="E2" s="168"/>
    </row>
    <row r="3" spans="1:49" s="22" customFormat="1" ht="13.9" customHeight="1" thickBot="1" x14ac:dyDescent="0.25">
      <c r="A3" s="172" t="s">
        <v>46</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row>
    <row r="4" spans="1:49" s="22" customFormat="1" ht="13.9" customHeight="1" x14ac:dyDescent="0.2">
      <c r="A4" s="62" t="s">
        <v>41</v>
      </c>
      <c r="B4" s="169" t="s">
        <v>31</v>
      </c>
      <c r="C4" s="170"/>
      <c r="D4" s="170"/>
      <c r="E4" s="170"/>
      <c r="F4" s="170"/>
      <c r="G4" s="170"/>
      <c r="H4" s="170"/>
      <c r="I4" s="170"/>
      <c r="J4" s="170"/>
      <c r="K4" s="170"/>
      <c r="L4" s="170"/>
      <c r="M4" s="170"/>
      <c r="N4" s="169" t="s">
        <v>0</v>
      </c>
      <c r="O4" s="170"/>
      <c r="P4" s="170"/>
      <c r="Q4" s="170"/>
      <c r="R4" s="170"/>
      <c r="S4" s="170"/>
      <c r="T4" s="170"/>
      <c r="U4" s="170"/>
      <c r="V4" s="170"/>
      <c r="W4" s="170"/>
      <c r="X4" s="170"/>
      <c r="Y4" s="171"/>
      <c r="Z4" s="169" t="s">
        <v>1</v>
      </c>
      <c r="AA4" s="170"/>
      <c r="AB4" s="170"/>
      <c r="AC4" s="170"/>
      <c r="AD4" s="170"/>
      <c r="AE4" s="170"/>
      <c r="AF4" s="170"/>
      <c r="AG4" s="170"/>
      <c r="AH4" s="170"/>
      <c r="AI4" s="170"/>
      <c r="AJ4" s="170"/>
      <c r="AK4" s="171"/>
      <c r="AL4" s="169" t="s">
        <v>18</v>
      </c>
      <c r="AM4" s="170"/>
      <c r="AN4" s="170"/>
      <c r="AO4" s="170"/>
      <c r="AP4" s="170"/>
      <c r="AQ4" s="170"/>
      <c r="AR4" s="170"/>
      <c r="AS4" s="170"/>
      <c r="AT4" s="170"/>
      <c r="AU4" s="170"/>
      <c r="AV4" s="170"/>
      <c r="AW4" s="171"/>
    </row>
    <row r="5" spans="1:49" s="22" customFormat="1" ht="12.75" thickBot="1" x14ac:dyDescent="0.25">
      <c r="A5" s="23"/>
      <c r="B5" s="46">
        <v>2014</v>
      </c>
      <c r="C5" s="37">
        <v>2015</v>
      </c>
      <c r="D5" s="37">
        <v>2016</v>
      </c>
      <c r="E5" s="37">
        <v>2017</v>
      </c>
      <c r="F5" s="37">
        <v>2018</v>
      </c>
      <c r="G5" s="37">
        <v>2019</v>
      </c>
      <c r="H5" s="37">
        <v>2020</v>
      </c>
      <c r="I5" s="37">
        <v>2021</v>
      </c>
      <c r="J5" s="37">
        <v>2022</v>
      </c>
      <c r="K5" s="65">
        <v>2023</v>
      </c>
      <c r="L5" s="65">
        <v>2024</v>
      </c>
      <c r="M5" s="118">
        <v>2025</v>
      </c>
      <c r="N5" s="46">
        <v>2014</v>
      </c>
      <c r="O5" s="37">
        <v>2015</v>
      </c>
      <c r="P5" s="37">
        <v>2016</v>
      </c>
      <c r="Q5" s="37">
        <v>2017</v>
      </c>
      <c r="R5" s="37">
        <v>2018</v>
      </c>
      <c r="S5" s="37">
        <v>2019</v>
      </c>
      <c r="T5" s="37">
        <v>2020</v>
      </c>
      <c r="U5" s="37">
        <v>2021</v>
      </c>
      <c r="V5" s="37">
        <v>2022</v>
      </c>
      <c r="W5" s="65">
        <v>2023</v>
      </c>
      <c r="X5" s="65">
        <v>2024</v>
      </c>
      <c r="Y5" s="57">
        <v>2025</v>
      </c>
      <c r="Z5" s="46">
        <v>2014</v>
      </c>
      <c r="AA5" s="37">
        <v>2015</v>
      </c>
      <c r="AB5" s="37">
        <v>2016</v>
      </c>
      <c r="AC5" s="37">
        <v>2017</v>
      </c>
      <c r="AD5" s="37">
        <v>2018</v>
      </c>
      <c r="AE5" s="37">
        <v>2019</v>
      </c>
      <c r="AF5" s="37">
        <v>2020</v>
      </c>
      <c r="AG5" s="37">
        <v>2021</v>
      </c>
      <c r="AH5" s="37">
        <v>2022</v>
      </c>
      <c r="AI5" s="65">
        <v>2023</v>
      </c>
      <c r="AJ5" s="65">
        <v>2024</v>
      </c>
      <c r="AK5" s="57">
        <v>2025</v>
      </c>
      <c r="AL5" s="46">
        <v>2014</v>
      </c>
      <c r="AM5" s="37">
        <v>2015</v>
      </c>
      <c r="AN5" s="37">
        <v>2016</v>
      </c>
      <c r="AO5" s="37">
        <v>2017</v>
      </c>
      <c r="AP5" s="37">
        <v>2018</v>
      </c>
      <c r="AQ5" s="37">
        <v>2019</v>
      </c>
      <c r="AR5" s="37">
        <v>2020</v>
      </c>
      <c r="AS5" s="37">
        <v>2021</v>
      </c>
      <c r="AT5" s="37">
        <v>2022</v>
      </c>
      <c r="AU5" s="65">
        <v>2023</v>
      </c>
      <c r="AV5" s="65">
        <v>2024</v>
      </c>
      <c r="AW5" s="47">
        <v>2025</v>
      </c>
    </row>
    <row r="6" spans="1:49" x14ac:dyDescent="0.2">
      <c r="A6" s="23">
        <v>1</v>
      </c>
      <c r="B6" s="45">
        <v>16136</v>
      </c>
      <c r="C6" s="10">
        <f>ROUNDUP(B6*1.01,0)</f>
        <v>16298</v>
      </c>
      <c r="D6" s="10">
        <f>ROUNDUP(C6*1.01,0)</f>
        <v>16461</v>
      </c>
      <c r="E6" s="10">
        <f>ROUNDUP(D6*1.01,0)</f>
        <v>16626</v>
      </c>
      <c r="F6" s="10">
        <f>ROUNDUP(E6*1.035,0)</f>
        <v>17208</v>
      </c>
      <c r="G6" s="10">
        <f t="shared" ref="G6:G11" si="0">ROUNDUP(F6*1.0275,0)</f>
        <v>17682</v>
      </c>
      <c r="H6" s="10">
        <f>ROUNDUP(G6*1.0275,0)</f>
        <v>18169</v>
      </c>
      <c r="I6" s="10">
        <f>H6+250</f>
        <v>18419</v>
      </c>
      <c r="J6" s="10">
        <f>ROUNDUP(I6*1.05,0)</f>
        <v>19340</v>
      </c>
      <c r="K6" s="10">
        <f>ROUNDUP(J6*1.065,0)</f>
        <v>20598</v>
      </c>
      <c r="L6" s="10">
        <f>ROUNDUP(K6*1.055,0)</f>
        <v>21731</v>
      </c>
      <c r="M6" s="14">
        <f>ROUNDUP(L6*1.04,0)</f>
        <v>22601</v>
      </c>
      <c r="N6" s="45">
        <v>20293</v>
      </c>
      <c r="O6" s="8">
        <f>ROUNDUP(N6*1.01,0)</f>
        <v>20496</v>
      </c>
      <c r="P6" s="8">
        <f>ROUNDUP(O6*1.01,0)</f>
        <v>20701</v>
      </c>
      <c r="Q6" s="8">
        <f>ROUNDUP(P6*1.01,0)</f>
        <v>20909</v>
      </c>
      <c r="R6" s="10">
        <f t="shared" ref="R6:R11" si="1">ROUNDUP(Q6*1.035,0)</f>
        <v>21641</v>
      </c>
      <c r="S6" s="10">
        <f t="shared" ref="S6:S11" si="2">ROUNDUP(R6*1.0275,0)</f>
        <v>22237</v>
      </c>
      <c r="T6" s="10">
        <f>ROUNDUP(S6*1.0275,0)</f>
        <v>22849</v>
      </c>
      <c r="U6" s="10">
        <f>T6+250</f>
        <v>23099</v>
      </c>
      <c r="V6" s="10">
        <f>ROUNDUP(U6*1.05,0)</f>
        <v>24254</v>
      </c>
      <c r="W6" s="63">
        <f>ROUNDUP(V6*1.065,0)</f>
        <v>25831</v>
      </c>
      <c r="X6" s="10">
        <f>ROUNDUP(W6*1.055,0)</f>
        <v>27252</v>
      </c>
      <c r="Y6" s="119">
        <f>ROUNDUP(X6*1.04,0)</f>
        <v>28343</v>
      </c>
      <c r="Z6" s="45">
        <v>19167</v>
      </c>
      <c r="AA6" s="8">
        <f>ROUNDUP(Z6*1.01,0)</f>
        <v>19359</v>
      </c>
      <c r="AB6" s="8">
        <f>ROUNDUP(AA6*1.01,0)</f>
        <v>19553</v>
      </c>
      <c r="AC6" s="8">
        <f>ROUNDUP(AB6*1.01,0)</f>
        <v>19749</v>
      </c>
      <c r="AD6" s="10">
        <f t="shared" ref="AD6:AD11" si="3">ROUNDUP(AC6*1.035,0)</f>
        <v>20441</v>
      </c>
      <c r="AE6" s="10">
        <f t="shared" ref="AE6:AE11" si="4">ROUNDUP(AD6*1.0275,0)</f>
        <v>21004</v>
      </c>
      <c r="AF6" s="10">
        <f>ROUNDUP(AE6*1.0275,0)</f>
        <v>21582</v>
      </c>
      <c r="AG6" s="10">
        <f>AF6+250</f>
        <v>21832</v>
      </c>
      <c r="AH6" s="10">
        <f>ROUNDUP(AG6*1.05,0)</f>
        <v>22924</v>
      </c>
      <c r="AI6" s="63">
        <f>ROUNDUP(AH6*1.065,0)</f>
        <v>24415</v>
      </c>
      <c r="AJ6" s="10">
        <f>ROUNDUP(AI6*1.055,0)</f>
        <v>25758</v>
      </c>
      <c r="AK6" s="119">
        <f>ROUNDUP(AJ6*1.04,0)</f>
        <v>26789</v>
      </c>
      <c r="AL6" s="45">
        <v>17196</v>
      </c>
      <c r="AM6" s="8">
        <f>ROUNDUP(AL6*1.01,0)</f>
        <v>17368</v>
      </c>
      <c r="AN6" s="8">
        <f>ROUNDUP(AM6*1.01,0)</f>
        <v>17542</v>
      </c>
      <c r="AO6" s="8">
        <f>ROUNDUP(AN6*1.01,0)</f>
        <v>17718</v>
      </c>
      <c r="AP6" s="10">
        <f t="shared" ref="AP6:AP11" si="5">ROUNDUP(AO6*1.035,0)</f>
        <v>18339</v>
      </c>
      <c r="AQ6" s="10">
        <f t="shared" ref="AQ6:AQ11" si="6">ROUNDUP(AP6*1.0275,0)</f>
        <v>18844</v>
      </c>
      <c r="AR6" s="10">
        <f>ROUNDUP(AQ6*1.0275,0)</f>
        <v>19363</v>
      </c>
      <c r="AS6" s="10">
        <f>AR6+250</f>
        <v>19613</v>
      </c>
      <c r="AT6" s="10">
        <f>ROUNDUP(AS6*1.05,0)</f>
        <v>20594</v>
      </c>
      <c r="AU6" s="16">
        <f>ROUNDUP(AT6*1.065,0)</f>
        <v>21933</v>
      </c>
      <c r="AV6" s="10">
        <f>ROUNDUP(AU6*1.055,0)</f>
        <v>23140</v>
      </c>
      <c r="AW6" s="119">
        <f>ROUNDUP(AV6*1.04,0)</f>
        <v>24066</v>
      </c>
    </row>
    <row r="7" spans="1:49" x14ac:dyDescent="0.2">
      <c r="A7" s="23">
        <v>2</v>
      </c>
      <c r="B7" s="45">
        <v>18013</v>
      </c>
      <c r="C7" s="10">
        <f t="shared" ref="C7:D11" si="7">ROUNDUP(B7*1.01,0)</f>
        <v>18194</v>
      </c>
      <c r="D7" s="10">
        <f t="shared" si="7"/>
        <v>18376</v>
      </c>
      <c r="E7" s="10">
        <f t="shared" ref="E7:E11" si="8">ROUNDUP(D7*1.01,0)</f>
        <v>18560</v>
      </c>
      <c r="F7" s="10">
        <f t="shared" ref="F7:F11" si="9">ROUNDUP(E7*1.035,0)</f>
        <v>19210</v>
      </c>
      <c r="G7" s="10">
        <f t="shared" si="0"/>
        <v>19739</v>
      </c>
      <c r="H7" s="10">
        <f t="shared" ref="H7:H11" si="10">ROUNDUP(G7*1.0275,0)</f>
        <v>20282</v>
      </c>
      <c r="I7" s="10">
        <f t="shared" ref="I7:I8" si="11">H7+250</f>
        <v>20532</v>
      </c>
      <c r="J7" s="10">
        <f t="shared" ref="J7:J11" si="12">ROUNDUP(I7*1.05,0)</f>
        <v>21559</v>
      </c>
      <c r="K7" s="10">
        <f t="shared" ref="K7:K11" si="13">ROUNDUP(J7*1.065,0)</f>
        <v>22961</v>
      </c>
      <c r="L7" s="10">
        <f t="shared" ref="L7:L11" si="14">ROUNDUP(K7*1.055,0)</f>
        <v>24224</v>
      </c>
      <c r="M7" s="14">
        <f t="shared" ref="M7:M11" si="15">ROUNDUP(L7*1.04,0)</f>
        <v>25193</v>
      </c>
      <c r="N7" s="45">
        <v>22169</v>
      </c>
      <c r="O7" s="8">
        <f t="shared" ref="O7:P11" si="16">ROUNDUP(N7*1.01,0)</f>
        <v>22391</v>
      </c>
      <c r="P7" s="8">
        <f t="shared" si="16"/>
        <v>22615</v>
      </c>
      <c r="Q7" s="8">
        <f t="shared" ref="Q7:Q11" si="17">ROUNDUP(P7*1.01,0)</f>
        <v>22842</v>
      </c>
      <c r="R7" s="10">
        <f t="shared" si="1"/>
        <v>23642</v>
      </c>
      <c r="S7" s="10">
        <f t="shared" si="2"/>
        <v>24293</v>
      </c>
      <c r="T7" s="10">
        <f t="shared" ref="T7:T11" si="18">ROUNDUP(S7*1.0275,0)</f>
        <v>24962</v>
      </c>
      <c r="U7" s="10">
        <f t="shared" ref="U7:U8" si="19">T7+250</f>
        <v>25212</v>
      </c>
      <c r="V7" s="10">
        <f t="shared" ref="V7:V11" si="20">ROUNDUP(U7*1.05,0)</f>
        <v>26473</v>
      </c>
      <c r="W7" s="63">
        <f t="shared" ref="W7:W11" si="21">ROUNDUP(V7*1.065,0)</f>
        <v>28194</v>
      </c>
      <c r="X7" s="10">
        <f t="shared" ref="X7:X11" si="22">ROUNDUP(W7*1.055,0)</f>
        <v>29745</v>
      </c>
      <c r="Y7" s="119">
        <f t="shared" ref="Y7:Y11" si="23">ROUNDUP(X7*1.04,0)</f>
        <v>30935</v>
      </c>
      <c r="Z7" s="45">
        <v>21045</v>
      </c>
      <c r="AA7" s="8">
        <f t="shared" ref="AA7:AB11" si="24">ROUNDUP(Z7*1.01,0)</f>
        <v>21256</v>
      </c>
      <c r="AB7" s="8">
        <f t="shared" si="24"/>
        <v>21469</v>
      </c>
      <c r="AC7" s="8">
        <f t="shared" ref="AC7:AC11" si="25">ROUNDUP(AB7*1.01,0)</f>
        <v>21684</v>
      </c>
      <c r="AD7" s="10">
        <f t="shared" si="3"/>
        <v>22443</v>
      </c>
      <c r="AE7" s="10">
        <f t="shared" si="4"/>
        <v>23061</v>
      </c>
      <c r="AF7" s="10">
        <f t="shared" ref="AF7:AF11" si="26">ROUNDUP(AE7*1.0275,0)</f>
        <v>23696</v>
      </c>
      <c r="AG7" s="10">
        <f t="shared" ref="AG7:AG8" si="27">AF7+250</f>
        <v>23946</v>
      </c>
      <c r="AH7" s="10">
        <f t="shared" ref="AH7:AH11" si="28">ROUNDUP(AG7*1.05,0)</f>
        <v>25144</v>
      </c>
      <c r="AI7" s="63">
        <f t="shared" ref="AI7:AI11" si="29">ROUNDUP(AH7*1.065,0)</f>
        <v>26779</v>
      </c>
      <c r="AJ7" s="10">
        <f t="shared" ref="AJ7:AJ11" si="30">ROUNDUP(AI7*1.055,0)</f>
        <v>28252</v>
      </c>
      <c r="AK7" s="119">
        <f t="shared" ref="AK7:AK11" si="31">ROUNDUP(AJ7*1.04,0)</f>
        <v>29383</v>
      </c>
      <c r="AL7" s="45">
        <v>19071</v>
      </c>
      <c r="AM7" s="8">
        <f t="shared" ref="AM7:AN11" si="32">ROUNDUP(AL7*1.01,0)</f>
        <v>19262</v>
      </c>
      <c r="AN7" s="8">
        <f t="shared" si="32"/>
        <v>19455</v>
      </c>
      <c r="AO7" s="8">
        <f t="shared" ref="AO7:AO11" si="33">ROUNDUP(AN7*1.01,0)</f>
        <v>19650</v>
      </c>
      <c r="AP7" s="10">
        <f t="shared" si="5"/>
        <v>20338</v>
      </c>
      <c r="AQ7" s="10">
        <f t="shared" si="6"/>
        <v>20898</v>
      </c>
      <c r="AR7" s="10">
        <f t="shared" ref="AR7:AR11" si="34">ROUNDUP(AQ7*1.0275,0)</f>
        <v>21473</v>
      </c>
      <c r="AS7" s="10">
        <f t="shared" ref="AS7:AS8" si="35">AR7+250</f>
        <v>21723</v>
      </c>
      <c r="AT7" s="10">
        <f t="shared" ref="AT7:AT11" si="36">ROUNDUP(AS7*1.05,0)</f>
        <v>22810</v>
      </c>
      <c r="AU7" s="16">
        <f t="shared" ref="AU7:AU11" si="37">ROUNDUP(AT7*1.065,0)</f>
        <v>24293</v>
      </c>
      <c r="AV7" s="10">
        <f t="shared" ref="AV7:AV11" si="38">ROUNDUP(AU7*1.055,0)</f>
        <v>25630</v>
      </c>
      <c r="AW7" s="119">
        <f t="shared" ref="AW7:AW11" si="39">ROUNDUP(AV7*1.04,0)</f>
        <v>26656</v>
      </c>
    </row>
    <row r="8" spans="1:49" x14ac:dyDescent="0.2">
      <c r="A8" s="23">
        <v>3</v>
      </c>
      <c r="B8" s="45">
        <v>19889</v>
      </c>
      <c r="C8" s="10">
        <f t="shared" si="7"/>
        <v>20088</v>
      </c>
      <c r="D8" s="10">
        <f t="shared" si="7"/>
        <v>20289</v>
      </c>
      <c r="E8" s="10">
        <f t="shared" si="8"/>
        <v>20492</v>
      </c>
      <c r="F8" s="10">
        <f t="shared" si="9"/>
        <v>21210</v>
      </c>
      <c r="G8" s="10">
        <f t="shared" si="0"/>
        <v>21794</v>
      </c>
      <c r="H8" s="10">
        <f t="shared" si="10"/>
        <v>22394</v>
      </c>
      <c r="I8" s="10">
        <f t="shared" si="11"/>
        <v>22644</v>
      </c>
      <c r="J8" s="10">
        <f t="shared" si="12"/>
        <v>23777</v>
      </c>
      <c r="K8" s="10">
        <f t="shared" si="13"/>
        <v>25323</v>
      </c>
      <c r="L8" s="10">
        <f t="shared" si="14"/>
        <v>26716</v>
      </c>
      <c r="M8" s="14">
        <f t="shared" si="15"/>
        <v>27785</v>
      </c>
      <c r="N8" s="45">
        <v>24046</v>
      </c>
      <c r="O8" s="8">
        <f t="shared" si="16"/>
        <v>24287</v>
      </c>
      <c r="P8" s="8">
        <f t="shared" si="16"/>
        <v>24530</v>
      </c>
      <c r="Q8" s="8">
        <f t="shared" si="17"/>
        <v>24776</v>
      </c>
      <c r="R8" s="10">
        <f t="shared" si="1"/>
        <v>25644</v>
      </c>
      <c r="S8" s="10">
        <f t="shared" si="2"/>
        <v>26350</v>
      </c>
      <c r="T8" s="10">
        <f t="shared" si="18"/>
        <v>27075</v>
      </c>
      <c r="U8" s="10">
        <f t="shared" si="19"/>
        <v>27325</v>
      </c>
      <c r="V8" s="10">
        <f t="shared" si="20"/>
        <v>28692</v>
      </c>
      <c r="W8" s="63">
        <f t="shared" si="21"/>
        <v>30557</v>
      </c>
      <c r="X8" s="10">
        <f t="shared" si="22"/>
        <v>32238</v>
      </c>
      <c r="Y8" s="119">
        <f t="shared" si="23"/>
        <v>33528</v>
      </c>
      <c r="Z8" s="45">
        <v>22922</v>
      </c>
      <c r="AA8" s="8">
        <f t="shared" si="24"/>
        <v>23152</v>
      </c>
      <c r="AB8" s="8">
        <f t="shared" si="24"/>
        <v>23384</v>
      </c>
      <c r="AC8" s="8">
        <f t="shared" si="25"/>
        <v>23618</v>
      </c>
      <c r="AD8" s="10">
        <f t="shared" si="3"/>
        <v>24445</v>
      </c>
      <c r="AE8" s="10">
        <f t="shared" si="4"/>
        <v>25118</v>
      </c>
      <c r="AF8" s="10">
        <f t="shared" si="26"/>
        <v>25809</v>
      </c>
      <c r="AG8" s="10">
        <f t="shared" si="27"/>
        <v>26059</v>
      </c>
      <c r="AH8" s="10">
        <f t="shared" si="28"/>
        <v>27362</v>
      </c>
      <c r="AI8" s="63">
        <f t="shared" si="29"/>
        <v>29141</v>
      </c>
      <c r="AJ8" s="10">
        <f t="shared" si="30"/>
        <v>30744</v>
      </c>
      <c r="AK8" s="119">
        <f t="shared" si="31"/>
        <v>31974</v>
      </c>
      <c r="AL8" s="45">
        <v>20948</v>
      </c>
      <c r="AM8" s="8">
        <f t="shared" si="32"/>
        <v>21158</v>
      </c>
      <c r="AN8" s="8">
        <f t="shared" si="32"/>
        <v>21370</v>
      </c>
      <c r="AO8" s="8">
        <f t="shared" si="33"/>
        <v>21584</v>
      </c>
      <c r="AP8" s="10">
        <f t="shared" si="5"/>
        <v>22340</v>
      </c>
      <c r="AQ8" s="10">
        <f t="shared" si="6"/>
        <v>22955</v>
      </c>
      <c r="AR8" s="10">
        <f t="shared" si="34"/>
        <v>23587</v>
      </c>
      <c r="AS8" s="10">
        <f t="shared" si="35"/>
        <v>23837</v>
      </c>
      <c r="AT8" s="10">
        <f t="shared" si="36"/>
        <v>25029</v>
      </c>
      <c r="AU8" s="16">
        <f t="shared" si="37"/>
        <v>26656</v>
      </c>
      <c r="AV8" s="10">
        <f t="shared" si="38"/>
        <v>28123</v>
      </c>
      <c r="AW8" s="119">
        <f t="shared" si="39"/>
        <v>29248</v>
      </c>
    </row>
    <row r="9" spans="1:49" x14ac:dyDescent="0.2">
      <c r="A9" s="23">
        <v>4</v>
      </c>
      <c r="B9" s="45">
        <v>21766</v>
      </c>
      <c r="C9" s="10">
        <f t="shared" si="7"/>
        <v>21984</v>
      </c>
      <c r="D9" s="10">
        <f t="shared" si="7"/>
        <v>22204</v>
      </c>
      <c r="E9" s="10">
        <f t="shared" si="8"/>
        <v>22427</v>
      </c>
      <c r="F9" s="10">
        <f t="shared" si="9"/>
        <v>23212</v>
      </c>
      <c r="G9" s="10">
        <f t="shared" si="0"/>
        <v>23851</v>
      </c>
      <c r="H9" s="10">
        <f t="shared" si="10"/>
        <v>24507</v>
      </c>
      <c r="I9" s="10">
        <f>H9</f>
        <v>24507</v>
      </c>
      <c r="J9" s="10">
        <f t="shared" si="12"/>
        <v>25733</v>
      </c>
      <c r="K9" s="10">
        <f t="shared" si="13"/>
        <v>27406</v>
      </c>
      <c r="L9" s="10">
        <f t="shared" si="14"/>
        <v>28914</v>
      </c>
      <c r="M9" s="14">
        <f t="shared" si="15"/>
        <v>30071</v>
      </c>
      <c r="N9" s="45">
        <v>25922</v>
      </c>
      <c r="O9" s="8">
        <f t="shared" si="16"/>
        <v>26182</v>
      </c>
      <c r="P9" s="8">
        <f t="shared" si="16"/>
        <v>26444</v>
      </c>
      <c r="Q9" s="8">
        <f t="shared" si="17"/>
        <v>26709</v>
      </c>
      <c r="R9" s="10">
        <f t="shared" si="1"/>
        <v>27644</v>
      </c>
      <c r="S9" s="10">
        <f t="shared" si="2"/>
        <v>28405</v>
      </c>
      <c r="T9" s="10">
        <f t="shared" si="18"/>
        <v>29187</v>
      </c>
      <c r="U9" s="10">
        <f>T9</f>
        <v>29187</v>
      </c>
      <c r="V9" s="10">
        <f t="shared" si="20"/>
        <v>30647</v>
      </c>
      <c r="W9" s="63">
        <f t="shared" si="21"/>
        <v>32640</v>
      </c>
      <c r="X9" s="10">
        <f t="shared" si="22"/>
        <v>34436</v>
      </c>
      <c r="Y9" s="119">
        <f t="shared" si="23"/>
        <v>35814</v>
      </c>
      <c r="Z9" s="45">
        <v>24801</v>
      </c>
      <c r="AA9" s="8">
        <f t="shared" si="24"/>
        <v>25050</v>
      </c>
      <c r="AB9" s="8">
        <f t="shared" si="24"/>
        <v>25301</v>
      </c>
      <c r="AC9" s="8">
        <f t="shared" si="25"/>
        <v>25555</v>
      </c>
      <c r="AD9" s="10">
        <f t="shared" si="3"/>
        <v>26450</v>
      </c>
      <c r="AE9" s="10">
        <f t="shared" si="4"/>
        <v>27178</v>
      </c>
      <c r="AF9" s="10">
        <f t="shared" si="26"/>
        <v>27926</v>
      </c>
      <c r="AG9" s="10">
        <f>AF9</f>
        <v>27926</v>
      </c>
      <c r="AH9" s="10">
        <f t="shared" si="28"/>
        <v>29323</v>
      </c>
      <c r="AI9" s="63">
        <f t="shared" si="29"/>
        <v>31229</v>
      </c>
      <c r="AJ9" s="10">
        <f t="shared" si="30"/>
        <v>32947</v>
      </c>
      <c r="AK9" s="119">
        <f t="shared" si="31"/>
        <v>34265</v>
      </c>
      <c r="AL9" s="45">
        <v>22824</v>
      </c>
      <c r="AM9" s="8">
        <f t="shared" si="32"/>
        <v>23053</v>
      </c>
      <c r="AN9" s="8">
        <f t="shared" si="32"/>
        <v>23284</v>
      </c>
      <c r="AO9" s="8">
        <f t="shared" si="33"/>
        <v>23517</v>
      </c>
      <c r="AP9" s="10">
        <f t="shared" si="5"/>
        <v>24341</v>
      </c>
      <c r="AQ9" s="10">
        <f t="shared" si="6"/>
        <v>25011</v>
      </c>
      <c r="AR9" s="10">
        <f t="shared" si="34"/>
        <v>25699</v>
      </c>
      <c r="AS9" s="10">
        <f>AR9</f>
        <v>25699</v>
      </c>
      <c r="AT9" s="10">
        <f t="shared" si="36"/>
        <v>26984</v>
      </c>
      <c r="AU9" s="16">
        <f t="shared" si="37"/>
        <v>28738</v>
      </c>
      <c r="AV9" s="10">
        <f t="shared" si="38"/>
        <v>30319</v>
      </c>
      <c r="AW9" s="119">
        <f t="shared" si="39"/>
        <v>31532</v>
      </c>
    </row>
    <row r="10" spans="1:49" x14ac:dyDescent="0.2">
      <c r="A10" s="23">
        <v>5</v>
      </c>
      <c r="B10" s="45">
        <v>23644</v>
      </c>
      <c r="C10" s="10">
        <f t="shared" si="7"/>
        <v>23881</v>
      </c>
      <c r="D10" s="10">
        <f t="shared" si="7"/>
        <v>24120</v>
      </c>
      <c r="E10" s="10">
        <f t="shared" si="8"/>
        <v>24362</v>
      </c>
      <c r="F10" s="10">
        <f t="shared" si="9"/>
        <v>25215</v>
      </c>
      <c r="G10" s="10">
        <f t="shared" si="0"/>
        <v>25909</v>
      </c>
      <c r="H10" s="10">
        <f t="shared" si="10"/>
        <v>26622</v>
      </c>
      <c r="I10" s="10">
        <f>H10</f>
        <v>26622</v>
      </c>
      <c r="J10" s="10">
        <f t="shared" si="12"/>
        <v>27954</v>
      </c>
      <c r="K10" s="10">
        <f t="shared" si="13"/>
        <v>29772</v>
      </c>
      <c r="L10" s="10">
        <f t="shared" si="14"/>
        <v>31410</v>
      </c>
      <c r="M10" s="14">
        <f t="shared" si="15"/>
        <v>32667</v>
      </c>
      <c r="N10" s="45">
        <v>27798</v>
      </c>
      <c r="O10" s="8">
        <f t="shared" si="16"/>
        <v>28076</v>
      </c>
      <c r="P10" s="8">
        <f t="shared" si="16"/>
        <v>28357</v>
      </c>
      <c r="Q10" s="8">
        <f t="shared" si="17"/>
        <v>28641</v>
      </c>
      <c r="R10" s="10">
        <f t="shared" si="1"/>
        <v>29644</v>
      </c>
      <c r="S10" s="10">
        <f t="shared" si="2"/>
        <v>30460</v>
      </c>
      <c r="T10" s="10">
        <f t="shared" si="18"/>
        <v>31298</v>
      </c>
      <c r="U10" s="10">
        <f>T10</f>
        <v>31298</v>
      </c>
      <c r="V10" s="10">
        <f t="shared" si="20"/>
        <v>32863</v>
      </c>
      <c r="W10" s="63">
        <f t="shared" si="21"/>
        <v>35000</v>
      </c>
      <c r="X10" s="10">
        <f t="shared" si="22"/>
        <v>36925</v>
      </c>
      <c r="Y10" s="119">
        <f t="shared" si="23"/>
        <v>38402</v>
      </c>
      <c r="Z10" s="45">
        <v>26677</v>
      </c>
      <c r="AA10" s="8">
        <f t="shared" si="24"/>
        <v>26944</v>
      </c>
      <c r="AB10" s="8">
        <f t="shared" si="24"/>
        <v>27214</v>
      </c>
      <c r="AC10" s="8">
        <f t="shared" si="25"/>
        <v>27487</v>
      </c>
      <c r="AD10" s="10">
        <f t="shared" si="3"/>
        <v>28450</v>
      </c>
      <c r="AE10" s="10">
        <f t="shared" si="4"/>
        <v>29233</v>
      </c>
      <c r="AF10" s="10">
        <f t="shared" si="26"/>
        <v>30037</v>
      </c>
      <c r="AG10" s="10">
        <f>AF10</f>
        <v>30037</v>
      </c>
      <c r="AH10" s="10">
        <f t="shared" si="28"/>
        <v>31539</v>
      </c>
      <c r="AI10" s="63">
        <f t="shared" si="29"/>
        <v>33590</v>
      </c>
      <c r="AJ10" s="10">
        <f t="shared" si="30"/>
        <v>35438</v>
      </c>
      <c r="AK10" s="119">
        <f t="shared" si="31"/>
        <v>36856</v>
      </c>
      <c r="AL10" s="45">
        <v>24701</v>
      </c>
      <c r="AM10" s="8">
        <f t="shared" si="32"/>
        <v>24949</v>
      </c>
      <c r="AN10" s="8">
        <f t="shared" si="32"/>
        <v>25199</v>
      </c>
      <c r="AO10" s="8">
        <f t="shared" si="33"/>
        <v>25451</v>
      </c>
      <c r="AP10" s="10">
        <f t="shared" si="5"/>
        <v>26342</v>
      </c>
      <c r="AQ10" s="10">
        <f t="shared" si="6"/>
        <v>27067</v>
      </c>
      <c r="AR10" s="10">
        <f t="shared" si="34"/>
        <v>27812</v>
      </c>
      <c r="AS10" s="10">
        <f>AR10</f>
        <v>27812</v>
      </c>
      <c r="AT10" s="10">
        <f t="shared" si="36"/>
        <v>29203</v>
      </c>
      <c r="AU10" s="16">
        <f t="shared" si="37"/>
        <v>31102</v>
      </c>
      <c r="AV10" s="10">
        <f t="shared" si="38"/>
        <v>32813</v>
      </c>
      <c r="AW10" s="119">
        <f t="shared" si="39"/>
        <v>34126</v>
      </c>
    </row>
    <row r="11" spans="1:49" ht="12.75" thickBot="1" x14ac:dyDescent="0.25">
      <c r="A11" s="24">
        <v>6</v>
      </c>
      <c r="B11" s="27">
        <v>25520</v>
      </c>
      <c r="C11" s="11">
        <f t="shared" si="7"/>
        <v>25776</v>
      </c>
      <c r="D11" s="11">
        <f t="shared" si="7"/>
        <v>26034</v>
      </c>
      <c r="E11" s="11">
        <f t="shared" si="8"/>
        <v>26295</v>
      </c>
      <c r="F11" s="11">
        <f t="shared" si="9"/>
        <v>27216</v>
      </c>
      <c r="G11" s="11">
        <f t="shared" si="0"/>
        <v>27965</v>
      </c>
      <c r="H11" s="11">
        <f t="shared" si="10"/>
        <v>28735</v>
      </c>
      <c r="I11" s="11">
        <f>H11</f>
        <v>28735</v>
      </c>
      <c r="J11" s="11">
        <f t="shared" si="12"/>
        <v>30172</v>
      </c>
      <c r="K11" s="11">
        <f t="shared" si="13"/>
        <v>32134</v>
      </c>
      <c r="L11" s="11">
        <f t="shared" si="14"/>
        <v>33902</v>
      </c>
      <c r="M11" s="121">
        <f t="shared" si="15"/>
        <v>35259</v>
      </c>
      <c r="N11" s="27">
        <v>29673</v>
      </c>
      <c r="O11" s="9">
        <f t="shared" si="16"/>
        <v>29970</v>
      </c>
      <c r="P11" s="9">
        <f t="shared" si="16"/>
        <v>30270</v>
      </c>
      <c r="Q11" s="9">
        <f t="shared" si="17"/>
        <v>30573</v>
      </c>
      <c r="R11" s="11">
        <f t="shared" si="1"/>
        <v>31644</v>
      </c>
      <c r="S11" s="11">
        <f t="shared" si="2"/>
        <v>32515</v>
      </c>
      <c r="T11" s="11">
        <f t="shared" si="18"/>
        <v>33410</v>
      </c>
      <c r="U11" s="11">
        <f>T11</f>
        <v>33410</v>
      </c>
      <c r="V11" s="11">
        <f t="shared" si="20"/>
        <v>35081</v>
      </c>
      <c r="W11" s="64">
        <f t="shared" si="21"/>
        <v>37362</v>
      </c>
      <c r="X11" s="11">
        <f t="shared" si="22"/>
        <v>39417</v>
      </c>
      <c r="Y11" s="120">
        <f t="shared" si="23"/>
        <v>40994</v>
      </c>
      <c r="Z11" s="27">
        <v>28555</v>
      </c>
      <c r="AA11" s="9">
        <f t="shared" si="24"/>
        <v>28841</v>
      </c>
      <c r="AB11" s="9">
        <f t="shared" si="24"/>
        <v>29130</v>
      </c>
      <c r="AC11" s="9">
        <f t="shared" si="25"/>
        <v>29422</v>
      </c>
      <c r="AD11" s="11">
        <f t="shared" si="3"/>
        <v>30452</v>
      </c>
      <c r="AE11" s="11">
        <f t="shared" si="4"/>
        <v>31290</v>
      </c>
      <c r="AF11" s="11">
        <f t="shared" si="26"/>
        <v>32151</v>
      </c>
      <c r="AG11" s="11">
        <f>AF11</f>
        <v>32151</v>
      </c>
      <c r="AH11" s="11">
        <f t="shared" si="28"/>
        <v>33759</v>
      </c>
      <c r="AI11" s="64">
        <f t="shared" si="29"/>
        <v>35954</v>
      </c>
      <c r="AJ11" s="11">
        <f t="shared" si="30"/>
        <v>37932</v>
      </c>
      <c r="AK11" s="120">
        <f t="shared" si="31"/>
        <v>39450</v>
      </c>
      <c r="AL11" s="27">
        <v>26577</v>
      </c>
      <c r="AM11" s="9">
        <f t="shared" si="32"/>
        <v>26843</v>
      </c>
      <c r="AN11" s="9">
        <f t="shared" si="32"/>
        <v>27112</v>
      </c>
      <c r="AO11" s="9">
        <f t="shared" si="33"/>
        <v>27384</v>
      </c>
      <c r="AP11" s="11">
        <f t="shared" si="5"/>
        <v>28343</v>
      </c>
      <c r="AQ11" s="11">
        <f t="shared" si="6"/>
        <v>29123</v>
      </c>
      <c r="AR11" s="11">
        <f t="shared" si="34"/>
        <v>29924</v>
      </c>
      <c r="AS11" s="11">
        <f>AR11</f>
        <v>29924</v>
      </c>
      <c r="AT11" s="11">
        <f t="shared" si="36"/>
        <v>31421</v>
      </c>
      <c r="AU11" s="17">
        <f t="shared" si="37"/>
        <v>33464</v>
      </c>
      <c r="AV11" s="11">
        <f t="shared" si="38"/>
        <v>35305</v>
      </c>
      <c r="AW11" s="120">
        <f t="shared" si="39"/>
        <v>36718</v>
      </c>
    </row>
    <row r="15" spans="1:49" x14ac:dyDescent="0.2">
      <c r="A15" s="21"/>
      <c r="B15" s="21"/>
      <c r="C15" s="21"/>
      <c r="D15" s="21"/>
      <c r="E15" s="18"/>
      <c r="F15" s="21"/>
      <c r="G15" s="21"/>
      <c r="H15" s="21"/>
      <c r="I15" s="18"/>
      <c r="J15" s="18"/>
      <c r="K15" s="18"/>
      <c r="L15" s="19"/>
      <c r="M15" s="19"/>
    </row>
    <row r="16" spans="1:49" x14ac:dyDescent="0.2">
      <c r="A16" s="168"/>
      <c r="B16" s="168"/>
      <c r="C16" s="168"/>
    </row>
    <row r="17" spans="1:49" s="22" customFormat="1" ht="13.9" customHeight="1" thickBot="1" x14ac:dyDescent="0.25">
      <c r="A17" s="172" t="s">
        <v>45</v>
      </c>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row>
    <row r="18" spans="1:49" s="22" customFormat="1" ht="13.9" customHeight="1" x14ac:dyDescent="0.2">
      <c r="A18" s="61" t="s">
        <v>42</v>
      </c>
      <c r="B18" s="169" t="s">
        <v>31</v>
      </c>
      <c r="C18" s="170"/>
      <c r="D18" s="170"/>
      <c r="E18" s="170"/>
      <c r="F18" s="170"/>
      <c r="G18" s="170"/>
      <c r="H18" s="170"/>
      <c r="I18" s="170"/>
      <c r="J18" s="170"/>
      <c r="K18" s="170"/>
      <c r="L18" s="170"/>
      <c r="M18" s="171"/>
      <c r="N18" s="169" t="s">
        <v>0</v>
      </c>
      <c r="O18" s="170"/>
      <c r="P18" s="170"/>
      <c r="Q18" s="170"/>
      <c r="R18" s="170"/>
      <c r="S18" s="170"/>
      <c r="T18" s="170"/>
      <c r="U18" s="170"/>
      <c r="V18" s="170"/>
      <c r="W18" s="170"/>
      <c r="X18" s="170"/>
      <c r="Y18" s="171"/>
      <c r="Z18" s="169" t="s">
        <v>1</v>
      </c>
      <c r="AA18" s="170"/>
      <c r="AB18" s="170"/>
      <c r="AC18" s="170"/>
      <c r="AD18" s="170"/>
      <c r="AE18" s="170"/>
      <c r="AF18" s="170"/>
      <c r="AG18" s="170"/>
      <c r="AH18" s="170"/>
      <c r="AI18" s="170"/>
      <c r="AJ18" s="170"/>
      <c r="AK18" s="171"/>
      <c r="AL18" s="169" t="s">
        <v>18</v>
      </c>
      <c r="AM18" s="170"/>
      <c r="AN18" s="170"/>
      <c r="AO18" s="170"/>
      <c r="AP18" s="170"/>
      <c r="AQ18" s="170"/>
      <c r="AR18" s="170"/>
      <c r="AS18" s="170"/>
      <c r="AT18" s="170"/>
      <c r="AU18" s="170"/>
      <c r="AV18" s="170"/>
      <c r="AW18" s="171"/>
    </row>
    <row r="19" spans="1:49" s="22" customFormat="1" ht="12.75" thickBot="1" x14ac:dyDescent="0.25">
      <c r="A19" s="61"/>
      <c r="B19" s="46">
        <v>2014</v>
      </c>
      <c r="C19" s="37">
        <v>2015</v>
      </c>
      <c r="D19" s="37">
        <v>2016</v>
      </c>
      <c r="E19" s="37">
        <v>2017</v>
      </c>
      <c r="F19" s="37">
        <v>2018</v>
      </c>
      <c r="G19" s="37">
        <v>2019</v>
      </c>
      <c r="H19" s="37">
        <v>2020</v>
      </c>
      <c r="I19" s="37">
        <v>2021</v>
      </c>
      <c r="J19" s="37">
        <v>2022</v>
      </c>
      <c r="K19" s="37">
        <v>2023</v>
      </c>
      <c r="L19" s="65">
        <v>2024</v>
      </c>
      <c r="M19" s="57">
        <v>2025</v>
      </c>
      <c r="N19" s="46">
        <v>2014</v>
      </c>
      <c r="O19" s="37">
        <v>2015</v>
      </c>
      <c r="P19" s="37">
        <v>2016</v>
      </c>
      <c r="Q19" s="37">
        <v>2017</v>
      </c>
      <c r="R19" s="37">
        <v>2018</v>
      </c>
      <c r="S19" s="37">
        <v>2019</v>
      </c>
      <c r="T19" s="37">
        <v>2020</v>
      </c>
      <c r="U19" s="37">
        <v>2021</v>
      </c>
      <c r="V19" s="37">
        <v>2022</v>
      </c>
      <c r="W19" s="65">
        <v>2023</v>
      </c>
      <c r="X19" s="65">
        <v>2024</v>
      </c>
      <c r="Y19" s="57">
        <v>2025</v>
      </c>
      <c r="Z19" s="46">
        <v>2014</v>
      </c>
      <c r="AA19" s="37">
        <v>2015</v>
      </c>
      <c r="AB19" s="37">
        <v>2016</v>
      </c>
      <c r="AC19" s="37">
        <v>2017</v>
      </c>
      <c r="AD19" s="37">
        <v>2018</v>
      </c>
      <c r="AE19" s="37">
        <v>2019</v>
      </c>
      <c r="AF19" s="37">
        <v>2020</v>
      </c>
      <c r="AG19" s="37">
        <v>2021</v>
      </c>
      <c r="AH19" s="37">
        <v>2022</v>
      </c>
      <c r="AI19" s="65">
        <v>2023</v>
      </c>
      <c r="AJ19" s="65">
        <v>2024</v>
      </c>
      <c r="AK19" s="57">
        <v>2025</v>
      </c>
      <c r="AL19" s="46">
        <v>2014</v>
      </c>
      <c r="AM19" s="37">
        <v>2015</v>
      </c>
      <c r="AN19" s="37">
        <v>2016</v>
      </c>
      <c r="AO19" s="37">
        <v>2017</v>
      </c>
      <c r="AP19" s="37">
        <v>2018</v>
      </c>
      <c r="AQ19" s="37">
        <v>2019</v>
      </c>
      <c r="AR19" s="37">
        <v>2020</v>
      </c>
      <c r="AS19" s="37">
        <v>2021</v>
      </c>
      <c r="AT19" s="37">
        <v>2022</v>
      </c>
      <c r="AU19" s="65">
        <v>2023</v>
      </c>
      <c r="AV19" s="65">
        <v>2024</v>
      </c>
      <c r="AW19" s="57">
        <v>2025</v>
      </c>
    </row>
    <row r="20" spans="1:49" x14ac:dyDescent="0.2">
      <c r="A20" s="61" t="s">
        <v>29</v>
      </c>
      <c r="B20" s="45">
        <v>38215</v>
      </c>
      <c r="C20" s="10">
        <f t="shared" ref="C20:E21" si="40">ROUNDUP(B20*1.01,0)</f>
        <v>38598</v>
      </c>
      <c r="D20" s="10">
        <f t="shared" si="40"/>
        <v>38984</v>
      </c>
      <c r="E20" s="10">
        <f t="shared" si="40"/>
        <v>39374</v>
      </c>
      <c r="F20" s="10">
        <f>ROUNDUP(E20*1.02,0)</f>
        <v>40162</v>
      </c>
      <c r="G20" s="10">
        <f>ROUNDUP(F20*1.0275,0)</f>
        <v>41267</v>
      </c>
      <c r="H20" s="10">
        <f>ROUNDUP(G20*1.0275,0)</f>
        <v>42402</v>
      </c>
      <c r="I20" s="107">
        <f>H20</f>
        <v>42402</v>
      </c>
      <c r="J20" s="107">
        <f>ROUNDUP(I20*1.05,0)</f>
        <v>44523</v>
      </c>
      <c r="K20" s="107">
        <f>J20*1.065</f>
        <v>47416.994999999995</v>
      </c>
      <c r="L20" s="107">
        <f>ROUNDUP(K20*1.055,0)</f>
        <v>50025</v>
      </c>
      <c r="M20" s="110">
        <f>ROUNDUP(L20*1.04,0)</f>
        <v>52026</v>
      </c>
      <c r="N20" s="45">
        <v>45436</v>
      </c>
      <c r="O20" s="10">
        <f t="shared" ref="O20:Q21" si="41">ROUNDUP(N20*1.01,0)</f>
        <v>45891</v>
      </c>
      <c r="P20" s="10">
        <f t="shared" si="41"/>
        <v>46350</v>
      </c>
      <c r="Q20" s="10">
        <f t="shared" si="41"/>
        <v>46814</v>
      </c>
      <c r="R20" s="10">
        <f t="shared" ref="R20:R21" si="42">ROUNDUP(Q20*1.02,0)</f>
        <v>47751</v>
      </c>
      <c r="S20" s="10">
        <f>ROUNDUP(R20*1.0275,0)</f>
        <v>49065</v>
      </c>
      <c r="T20" s="10">
        <f>ROUNDUP(S20*1.0275,0)</f>
        <v>50415</v>
      </c>
      <c r="U20" s="107">
        <f>T20</f>
        <v>50415</v>
      </c>
      <c r="V20" s="107">
        <f>ROUNDUP(U20*1.05,0)</f>
        <v>52936</v>
      </c>
      <c r="W20" s="16">
        <f>V20*1.065</f>
        <v>56376.84</v>
      </c>
      <c r="X20" s="107">
        <f>ROUNDUP(W20*1.055,0)</f>
        <v>59478</v>
      </c>
      <c r="Y20" s="110">
        <f>ROUNDUP(X20*1.04,0)</f>
        <v>61858</v>
      </c>
      <c r="Z20" s="45">
        <v>41247</v>
      </c>
      <c r="AA20" s="10">
        <f t="shared" ref="AA20:AC21" si="43">ROUNDUP(Z20*1.01,0)</f>
        <v>41660</v>
      </c>
      <c r="AB20" s="10">
        <f t="shared" si="43"/>
        <v>42077</v>
      </c>
      <c r="AC20" s="10">
        <f t="shared" si="43"/>
        <v>42498</v>
      </c>
      <c r="AD20" s="10">
        <f t="shared" ref="AD20:AD21" si="44">ROUNDUP(AC20*1.02,0)</f>
        <v>43348</v>
      </c>
      <c r="AE20" s="10">
        <f>ROUNDUP(AD20*1.0275,0)</f>
        <v>44541</v>
      </c>
      <c r="AF20" s="10">
        <f>ROUNDUP(AE20*1.0275,0)</f>
        <v>45766</v>
      </c>
      <c r="AG20" s="107">
        <f>AF20</f>
        <v>45766</v>
      </c>
      <c r="AH20" s="107">
        <f>ROUNDUP(AG20*1.05,0)</f>
        <v>48055</v>
      </c>
      <c r="AI20" s="16">
        <f>AH20*1.065</f>
        <v>51178.574999999997</v>
      </c>
      <c r="AJ20" s="109">
        <f>ROUNDUP(AI20*1.055,0)</f>
        <v>53994</v>
      </c>
      <c r="AK20" s="110">
        <f>ROUNDUP(AJ20*1.04,0)</f>
        <v>56154</v>
      </c>
      <c r="AL20" s="45">
        <v>39267</v>
      </c>
      <c r="AM20" s="8">
        <f t="shared" ref="AM20:AO21" si="45">ROUNDUP(AL20*1.01,0)</f>
        <v>39660</v>
      </c>
      <c r="AN20" s="8">
        <f t="shared" si="45"/>
        <v>40057</v>
      </c>
      <c r="AO20" s="8">
        <f t="shared" si="45"/>
        <v>40458</v>
      </c>
      <c r="AP20" s="10">
        <f t="shared" ref="AP20:AP21" si="46">ROUNDUP(AO20*1.02,0)</f>
        <v>41268</v>
      </c>
      <c r="AQ20" s="10">
        <f>ROUNDUP(AP20*1.0275,0)</f>
        <v>42403</v>
      </c>
      <c r="AR20" s="10">
        <f>ROUNDUP(AQ20*1.0275,0)</f>
        <v>43570</v>
      </c>
      <c r="AS20" s="107">
        <f>AR20</f>
        <v>43570</v>
      </c>
      <c r="AT20" s="107">
        <f>ROUNDUP(AS20*1.05,0)</f>
        <v>45749</v>
      </c>
      <c r="AU20" s="16">
        <f>AT20*1.065</f>
        <v>48722.684999999998</v>
      </c>
      <c r="AV20" s="107">
        <f>ROUNDUP(AU20*1.055,0)</f>
        <v>51403</v>
      </c>
      <c r="AW20" s="110">
        <f>ROUNDUP(AV20*1.04,0)</f>
        <v>53460</v>
      </c>
    </row>
    <row r="21" spans="1:49" ht="12.75" thickBot="1" x14ac:dyDescent="0.25">
      <c r="A21" s="61" t="s">
        <v>30</v>
      </c>
      <c r="B21" s="27">
        <v>58096</v>
      </c>
      <c r="C21" s="11">
        <f t="shared" si="40"/>
        <v>58677</v>
      </c>
      <c r="D21" s="11">
        <f t="shared" si="40"/>
        <v>59264</v>
      </c>
      <c r="E21" s="11">
        <f t="shared" si="40"/>
        <v>59857</v>
      </c>
      <c r="F21" s="11">
        <f>ROUNDUP(E21*1.02,0)</f>
        <v>61055</v>
      </c>
      <c r="G21" s="11">
        <f>ROUNDUP(F21*1.0275,0)</f>
        <v>62735</v>
      </c>
      <c r="H21" s="11">
        <f>ROUNDUP(G21*1.0275,0)</f>
        <v>64461</v>
      </c>
      <c r="I21" s="44">
        <f>H21</f>
        <v>64461</v>
      </c>
      <c r="J21" s="44">
        <f>ROUNDUP(I21*1.05,0)</f>
        <v>67685</v>
      </c>
      <c r="K21" s="44">
        <f>J21*1.065</f>
        <v>72084.524999999994</v>
      </c>
      <c r="L21" s="44">
        <f>ROUNDUP(K21*1.055,0)</f>
        <v>76050</v>
      </c>
      <c r="M21" s="111">
        <f>ROUNDUP(L21*1.04,0)</f>
        <v>79092</v>
      </c>
      <c r="N21" s="27">
        <v>65324</v>
      </c>
      <c r="O21" s="11">
        <f t="shared" si="41"/>
        <v>65978</v>
      </c>
      <c r="P21" s="11">
        <f t="shared" si="41"/>
        <v>66638</v>
      </c>
      <c r="Q21" s="11">
        <f t="shared" si="41"/>
        <v>67305</v>
      </c>
      <c r="R21" s="11">
        <f t="shared" si="42"/>
        <v>68652</v>
      </c>
      <c r="S21" s="11">
        <f>ROUNDUP(R21*1.0275,0)</f>
        <v>70540</v>
      </c>
      <c r="T21" s="11">
        <f>ROUNDUP(S21*1.0275,0)</f>
        <v>72480</v>
      </c>
      <c r="U21" s="44">
        <f>T21</f>
        <v>72480</v>
      </c>
      <c r="V21" s="44">
        <f>ROUNDUP(U21*1.05,0)</f>
        <v>76104</v>
      </c>
      <c r="W21" s="17">
        <f>V21*1.065</f>
        <v>81050.759999999995</v>
      </c>
      <c r="X21" s="44">
        <f>ROUNDUP(W21*1.055,0)</f>
        <v>85509</v>
      </c>
      <c r="Y21" s="111">
        <f>ROUNDUP(X21*1.04,0)</f>
        <v>88930</v>
      </c>
      <c r="Z21" s="27">
        <v>61131</v>
      </c>
      <c r="AA21" s="11">
        <f t="shared" si="43"/>
        <v>61743</v>
      </c>
      <c r="AB21" s="11">
        <f t="shared" si="43"/>
        <v>62361</v>
      </c>
      <c r="AC21" s="11">
        <f t="shared" si="43"/>
        <v>62985</v>
      </c>
      <c r="AD21" s="11">
        <f t="shared" si="44"/>
        <v>64245</v>
      </c>
      <c r="AE21" s="11">
        <f>ROUNDUP(AD21*1.0275,0)</f>
        <v>66012</v>
      </c>
      <c r="AF21" s="11">
        <f>ROUNDUP(AE21*1.0275,0)</f>
        <v>67828</v>
      </c>
      <c r="AG21" s="44">
        <f>AF21</f>
        <v>67828</v>
      </c>
      <c r="AH21" s="44">
        <f>ROUNDUP(AG21*1.05,0)</f>
        <v>71220</v>
      </c>
      <c r="AI21" s="17">
        <f>ROUNDUP(AH21*1.065,0)</f>
        <v>75850</v>
      </c>
      <c r="AJ21" s="112">
        <f>ROUNDUP(AI21*1.055,0)</f>
        <v>80022</v>
      </c>
      <c r="AK21" s="111">
        <f>ROUNDUP(AJ21*1.04,0)</f>
        <v>83223</v>
      </c>
      <c r="AL21" s="27">
        <v>59151</v>
      </c>
      <c r="AM21" s="9">
        <f t="shared" si="45"/>
        <v>59743</v>
      </c>
      <c r="AN21" s="9">
        <f t="shared" si="45"/>
        <v>60341</v>
      </c>
      <c r="AO21" s="9">
        <f t="shared" si="45"/>
        <v>60945</v>
      </c>
      <c r="AP21" s="11">
        <f t="shared" si="46"/>
        <v>62164</v>
      </c>
      <c r="AQ21" s="11">
        <f>ROUNDUP(AP21*1.0275,0)</f>
        <v>63874</v>
      </c>
      <c r="AR21" s="11">
        <f>ROUNDUP(AQ21*1.0275,0)</f>
        <v>65631</v>
      </c>
      <c r="AS21" s="44">
        <f>AR21</f>
        <v>65631</v>
      </c>
      <c r="AT21" s="44">
        <f>ROUNDUP(AS21*1.05,0)</f>
        <v>68913</v>
      </c>
      <c r="AU21" s="17">
        <f>ROUNDUP(AT21*1.065,0)</f>
        <v>73393</v>
      </c>
      <c r="AV21" s="44">
        <f>ROUNDUP(AU21*1.055,0)</f>
        <v>77430</v>
      </c>
      <c r="AW21" s="111">
        <f>ROUNDUP(AV21*1.04,0)</f>
        <v>80528</v>
      </c>
    </row>
    <row r="22" spans="1:49" x14ac:dyDescent="0.2">
      <c r="B22" s="16"/>
      <c r="C22" s="10"/>
      <c r="D22" s="10"/>
      <c r="E22" s="10"/>
      <c r="F22" s="25"/>
      <c r="G22" s="25"/>
      <c r="H22" s="25"/>
      <c r="I22" s="10"/>
      <c r="J22" s="10"/>
      <c r="K22" s="10"/>
      <c r="L22" s="14"/>
      <c r="M22" s="14"/>
      <c r="N22" s="16"/>
      <c r="O22" s="10"/>
      <c r="P22" s="10"/>
      <c r="Q22" s="10"/>
      <c r="R22" s="25"/>
      <c r="S22" s="25"/>
      <c r="T22" s="25"/>
      <c r="U22" s="25"/>
      <c r="V22" s="10"/>
      <c r="W22" s="63"/>
      <c r="X22" s="56"/>
      <c r="Y22" s="56"/>
      <c r="Z22" s="16"/>
      <c r="AA22" s="10"/>
      <c r="AB22" s="10"/>
      <c r="AC22" s="10"/>
      <c r="AD22" s="25"/>
      <c r="AE22" s="25"/>
      <c r="AF22" s="25"/>
      <c r="AG22" s="25"/>
      <c r="AH22" s="10"/>
      <c r="AI22" s="63"/>
      <c r="AJ22" s="56"/>
      <c r="AK22" s="56"/>
      <c r="AL22" s="16"/>
      <c r="AM22" s="8"/>
      <c r="AN22" s="8"/>
      <c r="AO22" s="20"/>
    </row>
    <row r="23" spans="1:49" ht="15" customHeight="1" x14ac:dyDescent="0.2">
      <c r="A23" s="26"/>
      <c r="B23" s="174" t="s">
        <v>28</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6"/>
    </row>
    <row r="24" spans="1:49" ht="15" customHeight="1" x14ac:dyDescent="0.2">
      <c r="A24" s="26"/>
      <c r="B24" s="177"/>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9"/>
    </row>
  </sheetData>
  <mergeCells count="13">
    <mergeCell ref="C1:E2"/>
    <mergeCell ref="B23:AS24"/>
    <mergeCell ref="A16:C16"/>
    <mergeCell ref="B4:M4"/>
    <mergeCell ref="N4:Y4"/>
    <mergeCell ref="Z4:AK4"/>
    <mergeCell ref="A3:AW3"/>
    <mergeCell ref="AL4:AW4"/>
    <mergeCell ref="A17:AW17"/>
    <mergeCell ref="B18:M18"/>
    <mergeCell ref="N18:Y18"/>
    <mergeCell ref="Z18:AK18"/>
    <mergeCell ref="AL18:AW18"/>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452B9CCD80A44F991AA6A9D4DFDC2B" ma:contentTypeVersion="19" ma:contentTypeDescription="Create a new document." ma:contentTypeScope="" ma:versionID="3214a86093ad08a663b909728389abe0">
  <xsd:schema xmlns:xsd="http://www.w3.org/2001/XMLSchema" xmlns:xs="http://www.w3.org/2001/XMLSchema" xmlns:p="http://schemas.microsoft.com/office/2006/metadata/properties" xmlns:ns2="1af8f33d-c488-4273-b512-66dc583439c7" xmlns:ns3="e1cd3baf-de16-470e-9b68-bc82e4b46a77" targetNamespace="http://schemas.microsoft.com/office/2006/metadata/properties" ma:root="true" ma:fieldsID="301918d8f4972540ae0513962f2826b1" ns2:_="" ns3:_="">
    <xsd:import namespace="1af8f33d-c488-4273-b512-66dc583439c7"/>
    <xsd:import namespace="e1cd3baf-de16-470e-9b68-bc82e4b46a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8f33d-c488-4273-b512-66dc583439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49ac3ec-5a88-4949-9178-0a1d0cc474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cd3baf-de16-470e-9b68-bc82e4b46a7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1bcf7df-3235-4fd4-9519-8be5ca74ebb7}" ma:internalName="TaxCatchAll" ma:showField="CatchAllData" ma:web="e1cd3baf-de16-470e-9b68-bc82e4b46a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f8f33d-c488-4273-b512-66dc583439c7">
      <Terms xmlns="http://schemas.microsoft.com/office/infopath/2007/PartnerControls"/>
    </lcf76f155ced4ddcb4097134ff3c332f>
    <TaxCatchAll xmlns="e1cd3baf-de16-470e-9b68-bc82e4b46a77" xsi:nil="true"/>
  </documentManagement>
</p:properties>
</file>

<file path=customXml/itemProps1.xml><?xml version="1.0" encoding="utf-8"?>
<ds:datastoreItem xmlns:ds="http://schemas.openxmlformats.org/officeDocument/2006/customXml" ds:itemID="{FB21C2C8-35B4-4D6C-B1DE-FB0650ED3FCF}"/>
</file>

<file path=customXml/itemProps2.xml><?xml version="1.0" encoding="utf-8"?>
<ds:datastoreItem xmlns:ds="http://schemas.openxmlformats.org/officeDocument/2006/customXml" ds:itemID="{F5DE1FB9-C55D-4C9F-9791-CDE319117BC8}">
  <ds:schemaRefs>
    <ds:schemaRef ds:uri="http://schemas.microsoft.com/sharepoint/v3/contenttype/forms"/>
  </ds:schemaRefs>
</ds:datastoreItem>
</file>

<file path=customXml/itemProps3.xml><?xml version="1.0" encoding="utf-8"?>
<ds:datastoreItem xmlns:ds="http://schemas.openxmlformats.org/officeDocument/2006/customXml" ds:itemID="{08A7A5BF-1A55-4BC4-B564-157B4D53B34A}">
  <ds:schemaRefs>
    <ds:schemaRef ds:uri="http://schemas.microsoft.com/office/2006/metadata/properties"/>
    <ds:schemaRef ds:uri="http://purl.org/dc/dcmitype/"/>
    <ds:schemaRef ds:uri="http://schemas.microsoft.com/office/2006/documentManagement/types"/>
    <ds:schemaRef ds:uri="fb223cc1-2bd3-403d-8e7a-94735acb2028"/>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2025-26 Introduction</vt:lpstr>
      <vt:lpstr>Leadership Group</vt:lpstr>
      <vt:lpstr>Headteacher Groups</vt:lpstr>
      <vt:lpstr>MPR</vt:lpstr>
      <vt:lpstr>UPR</vt:lpstr>
      <vt:lpstr>Unqualified &amp; LP</vt:lpstr>
    </vt:vector>
  </TitlesOfParts>
  <Company>LGA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Jermyn</dc:creator>
  <cp:lastModifiedBy>Louise Hatswell</cp:lastModifiedBy>
  <cp:lastPrinted>2022-09-12T15:23:24Z</cp:lastPrinted>
  <dcterms:created xsi:type="dcterms:W3CDTF">2015-06-18T15:46:31Z</dcterms:created>
  <dcterms:modified xsi:type="dcterms:W3CDTF">2025-08-13T13:40:44Z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0x01010065452B9CCD80A44F991AA6A9D4DFDC2B</vt:lpwstr>
  </property>
</Properties>
</file>